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mena\Documents\anexos 2019\anexos notas 2019\"/>
    </mc:Choice>
  </mc:AlternateContent>
  <bookViews>
    <workbookView xWindow="-120" yWindow="-120" windowWidth="24240" windowHeight="13140" tabRatio="724" activeTab="1"/>
  </bookViews>
  <sheets>
    <sheet name="Composición" sheetId="5" r:id="rId1"/>
    <sheet name="22.1" sheetId="35" r:id="rId2"/>
    <sheet name="22.2" sheetId="36" r:id="rId3"/>
    <sheet name="22.3" sheetId="38" r:id="rId4"/>
    <sheet name="22.4" sheetId="39" r:id="rId5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5" l="1"/>
  <c r="G10" i="5"/>
  <c r="E8" i="5"/>
  <c r="K18" i="5" l="1"/>
  <c r="J19" i="5" l="1"/>
  <c r="H20" i="5" l="1"/>
  <c r="H18" i="5"/>
  <c r="I19" i="5"/>
  <c r="I18" i="5"/>
  <c r="G22" i="5" l="1"/>
  <c r="G21" i="5"/>
  <c r="G19" i="5"/>
  <c r="O19" i="39" l="1"/>
  <c r="O8" i="39" s="1"/>
  <c r="O23" i="39" s="1"/>
  <c r="N19" i="39"/>
  <c r="M19" i="39"/>
  <c r="M8" i="39" s="1"/>
  <c r="M23" i="39" s="1"/>
  <c r="L19" i="39"/>
  <c r="L8" i="39" s="1"/>
  <c r="L23" i="39" s="1"/>
  <c r="K19" i="39"/>
  <c r="K8" i="39" s="1"/>
  <c r="K23" i="39" s="1"/>
  <c r="J19" i="39"/>
  <c r="I19" i="39"/>
  <c r="I8" i="39" s="1"/>
  <c r="I23" i="39" s="1"/>
  <c r="H19" i="39"/>
  <c r="H8" i="39" s="1"/>
  <c r="H23" i="39" s="1"/>
  <c r="G19" i="39"/>
  <c r="G8" i="39" s="1"/>
  <c r="G23" i="39" s="1"/>
  <c r="F19" i="39"/>
  <c r="E19" i="39"/>
  <c r="E8" i="39" s="1"/>
  <c r="E23" i="39" s="1"/>
  <c r="N8" i="39"/>
  <c r="N23" i="39" s="1"/>
  <c r="J8" i="39"/>
  <c r="J23" i="39" s="1"/>
  <c r="F8" i="39"/>
  <c r="F23" i="39" s="1"/>
  <c r="H15" i="38"/>
  <c r="H8" i="38" s="1"/>
  <c r="G15" i="38"/>
  <c r="F15" i="38"/>
  <c r="E15" i="38"/>
  <c r="E8" i="38" s="1"/>
  <c r="G8" i="38"/>
  <c r="F8" i="38"/>
  <c r="I15" i="36"/>
  <c r="H15" i="36"/>
  <c r="H8" i="36" s="1"/>
  <c r="G15" i="36"/>
  <c r="G8" i="36" s="1"/>
  <c r="F15" i="36"/>
  <c r="F8" i="36" s="1"/>
  <c r="E15" i="36"/>
  <c r="I8" i="36"/>
  <c r="E8" i="36"/>
  <c r="P22" i="39" l="1"/>
  <c r="P21" i="39"/>
  <c r="P20" i="39"/>
  <c r="P18" i="39"/>
  <c r="P17" i="39"/>
  <c r="P16" i="39"/>
  <c r="P15" i="39"/>
  <c r="P14" i="39"/>
  <c r="P13" i="39"/>
  <c r="P12" i="39"/>
  <c r="P11" i="39"/>
  <c r="P10" i="39"/>
  <c r="P9" i="39"/>
  <c r="P7" i="39"/>
  <c r="I18" i="38"/>
  <c r="I17" i="38"/>
  <c r="I16" i="38"/>
  <c r="I14" i="38"/>
  <c r="I13" i="38"/>
  <c r="I12" i="38"/>
  <c r="I11" i="38"/>
  <c r="I10" i="38"/>
  <c r="I9" i="38"/>
  <c r="I7" i="38"/>
  <c r="J18" i="36"/>
  <c r="J17" i="36"/>
  <c r="J16" i="36"/>
  <c r="J14" i="36"/>
  <c r="J13" i="36"/>
  <c r="J12" i="36"/>
  <c r="J11" i="36"/>
  <c r="J10" i="36"/>
  <c r="J9" i="36"/>
  <c r="J7" i="36"/>
  <c r="H19" i="38"/>
  <c r="G19" i="38"/>
  <c r="F19" i="38"/>
  <c r="E19" i="38"/>
  <c r="I19" i="36"/>
  <c r="H19" i="36"/>
  <c r="G19" i="36"/>
  <c r="F19" i="36"/>
  <c r="E19" i="36"/>
  <c r="D19" i="39" l="1"/>
  <c r="P19" i="39" s="1"/>
  <c r="D8" i="39"/>
  <c r="D23" i="39" s="1"/>
  <c r="P23" i="39" s="1"/>
  <c r="P8" i="39" l="1"/>
  <c r="Q8" i="39"/>
  <c r="Q23" i="39" s="1"/>
  <c r="D15" i="38"/>
  <c r="I15" i="38" s="1"/>
  <c r="D8" i="38"/>
  <c r="I8" i="38" s="1"/>
  <c r="J8" i="38" s="1"/>
  <c r="D15" i="36"/>
  <c r="J15" i="36" l="1"/>
  <c r="D8" i="36"/>
  <c r="D19" i="38"/>
  <c r="I19" i="38" s="1"/>
  <c r="I22" i="5"/>
  <c r="H22" i="5"/>
  <c r="I21" i="5"/>
  <c r="H21" i="5"/>
  <c r="F22" i="5"/>
  <c r="F21" i="5"/>
  <c r="F20" i="5"/>
  <c r="F19" i="5"/>
  <c r="E22" i="5"/>
  <c r="E21" i="5"/>
  <c r="E19" i="5"/>
  <c r="D19" i="36" l="1"/>
  <c r="J19" i="36" s="1"/>
  <c r="J8" i="36"/>
  <c r="K8" i="36" s="1"/>
  <c r="J21" i="5"/>
  <c r="J22" i="5"/>
  <c r="F18" i="5"/>
  <c r="F14" i="5"/>
  <c r="J13" i="5" l="1"/>
  <c r="J12" i="5"/>
  <c r="J11" i="5"/>
  <c r="H8" i="5" l="1"/>
  <c r="F8" i="5"/>
</calcChain>
</file>

<file path=xl/sharedStrings.xml><?xml version="1.0" encoding="utf-8"?>
<sst xmlns="http://schemas.openxmlformats.org/spreadsheetml/2006/main" count="282" uniqueCount="161">
  <si>
    <t>NOTA</t>
  </si>
  <si>
    <t>DESCRIPCIÓN</t>
  </si>
  <si>
    <t>COMPOSICIÓN</t>
  </si>
  <si>
    <t>ID</t>
  </si>
  <si>
    <t>VARIACIÓN</t>
  </si>
  <si>
    <t>CÓDIGO CONTABLE</t>
  </si>
  <si>
    <t>NAT</t>
  </si>
  <si>
    <t>CONCEPTO</t>
  </si>
  <si>
    <t>VALOR</t>
  </si>
  <si>
    <t>Db</t>
  </si>
  <si>
    <t>VALOR EN LIBROS</t>
  </si>
  <si>
    <t>Auxilios funerarios</t>
  </si>
  <si>
    <t>Comisiones</t>
  </si>
  <si>
    <t>BENEFICIOS A LOS EMPLEADOS Y PLAN DE ACTIVOS</t>
  </si>
  <si>
    <t>22.</t>
  </si>
  <si>
    <t>2.5</t>
  </si>
  <si>
    <t>2.5.11</t>
  </si>
  <si>
    <t>2.5.12</t>
  </si>
  <si>
    <t>2.5.13</t>
  </si>
  <si>
    <t>2.5.14</t>
  </si>
  <si>
    <t>2.5.15</t>
  </si>
  <si>
    <t>BENEFICIOS A LOS EMPLEADOS</t>
  </si>
  <si>
    <t>BENEFICIOS A LOS EMPLEADOS A CORTO PLAZO</t>
  </si>
  <si>
    <t>Cr</t>
  </si>
  <si>
    <t>1.9.02</t>
  </si>
  <si>
    <t>1.9.03</t>
  </si>
  <si>
    <t>1.9.04</t>
  </si>
  <si>
    <t>Para beneficios posempleo</t>
  </si>
  <si>
    <t>Beneficios a los empleados a corto plazo</t>
  </si>
  <si>
    <t>Beneficios a los empleados a largo plazo</t>
  </si>
  <si>
    <t>Beneficios por terminación del vínculo laboral o contractual</t>
  </si>
  <si>
    <t>Beneficios posempleo - pensiones</t>
  </si>
  <si>
    <t>Otros beneficios posempleo</t>
  </si>
  <si>
    <t>PLAN DE ACTIVOS</t>
  </si>
  <si>
    <t>Para beneficios a los empleados a largo plazo</t>
  </si>
  <si>
    <t>Para beneficios a los empleados por terminación del vinculo laboral o contractual</t>
  </si>
  <si>
    <t>(+) Beneficios
(-) Plan de Activos
_______________
(=) NETO</t>
  </si>
  <si>
    <t>DETALLE DE BENEFICIOS Y PLAN DE ACTIVOS</t>
  </si>
  <si>
    <t>2.5.11.01</t>
  </si>
  <si>
    <t>2.5.11.02</t>
  </si>
  <si>
    <t>2.5.11.03</t>
  </si>
  <si>
    <t>2.5.11.04</t>
  </si>
  <si>
    <t>2.5.11.05</t>
  </si>
  <si>
    <t>2.5.11.06</t>
  </si>
  <si>
    <t>2.5.11.07</t>
  </si>
  <si>
    <t>2.5.11.08</t>
  </si>
  <si>
    <t>2.5.11.09</t>
  </si>
  <si>
    <t>2.5.11.10</t>
  </si>
  <si>
    <t>2.5.11.11</t>
  </si>
  <si>
    <t>2.5.11.12</t>
  </si>
  <si>
    <t>2.5.11.13</t>
  </si>
  <si>
    <t>2.5.11.15</t>
  </si>
  <si>
    <t>2.5.11.16</t>
  </si>
  <si>
    <t>2.5.11.17</t>
  </si>
  <si>
    <t>2.5.11.18</t>
  </si>
  <si>
    <t>2.5.11.19</t>
  </si>
  <si>
    <t>2.5.11.20</t>
  </si>
  <si>
    <t>2.5.11.21</t>
  </si>
  <si>
    <t>2.5.11.22</t>
  </si>
  <si>
    <t>2.5.11.23</t>
  </si>
  <si>
    <t>2.5.11.24</t>
  </si>
  <si>
    <t>2.5.11.25</t>
  </si>
  <si>
    <t>2.5.11.26</t>
  </si>
  <si>
    <t>2.5.11.27</t>
  </si>
  <si>
    <t>2.5.11.90</t>
  </si>
  <si>
    <t>Nómina por pagar</t>
  </si>
  <si>
    <t>Cesantías</t>
  </si>
  <si>
    <t>Intereses sobre cesantías</t>
  </si>
  <si>
    <t>Vacaciones</t>
  </si>
  <si>
    <t>Prima de vacaciones</t>
  </si>
  <si>
    <t>Prima de servicios</t>
  </si>
  <si>
    <t>Prima de navidad</t>
  </si>
  <si>
    <t>Licencias</t>
  </si>
  <si>
    <t>Bonificaciones</t>
  </si>
  <si>
    <t>Otras primas</t>
  </si>
  <si>
    <t>Aportes a riesgos laborales</t>
  </si>
  <si>
    <t>Remuneración por servicios técnicos</t>
  </si>
  <si>
    <t>Capacitación, bienestar social y estímulos</t>
  </si>
  <si>
    <t>Dotación y suministro a trabajadores</t>
  </si>
  <si>
    <t>Gastos deportivos y de recreación</t>
  </si>
  <si>
    <t>Contratos de personal temporal</t>
  </si>
  <si>
    <t>Gastos de viaje</t>
  </si>
  <si>
    <t>Remuneración electoral</t>
  </si>
  <si>
    <t>Aportes a fondos pensionales - empleador</t>
  </si>
  <si>
    <t>Aportes a seguridad social en salud - empleador</t>
  </si>
  <si>
    <t>Aportes a cajas de compensación familiar</t>
  </si>
  <si>
    <t>Incapacidades</t>
  </si>
  <si>
    <t>Medicina prepagada</t>
  </si>
  <si>
    <t>Incentivos al ahorro</t>
  </si>
  <si>
    <t>Otros beneficios a los empleados a corto plazo</t>
  </si>
  <si>
    <t>* Detalle 1</t>
  </si>
  <si>
    <t>* Detalle 2</t>
  </si>
  <si>
    <t>* Detalle …n</t>
  </si>
  <si>
    <t>SALDO</t>
  </si>
  <si>
    <t>BENEFICIOS A LARGO PLAZO</t>
  </si>
  <si>
    <t>OTROS BENEFICIOS A LARGO PLAZO</t>
  </si>
  <si>
    <t>Efectivo y equivalentes al efectivo</t>
  </si>
  <si>
    <t>Recursos entregados en administración</t>
  </si>
  <si>
    <t>Inversiones</t>
  </si>
  <si>
    <t>Encargos fiduciarios</t>
  </si>
  <si>
    <t>Propiedades, planta y equipo</t>
  </si>
  <si>
    <t>Propiedades de inversión</t>
  </si>
  <si>
    <t>Otros activos</t>
  </si>
  <si>
    <t xml:space="preserve"> * Concepto 1</t>
  </si>
  <si>
    <t xml:space="preserve"> * Concepto 2</t>
  </si>
  <si>
    <t xml:space="preserve"> * Concepto …n</t>
  </si>
  <si>
    <t>DETALLE</t>
  </si>
  <si>
    <t>BONIFICACIONES</t>
  </si>
  <si>
    <t>PRIMAS</t>
  </si>
  <si>
    <t>CAPACITACIÓN, BIENESTAR SOCIAL Y ESTÍMULOS</t>
  </si>
  <si>
    <t>DETALLE 1</t>
  </si>
  <si>
    <t>DETALLE 2</t>
  </si>
  <si>
    <t>DETALLE …n</t>
  </si>
  <si>
    <t>TOTAL</t>
  </si>
  <si>
    <t>INDEMNIZACIONES</t>
  </si>
  <si>
    <t>Beneficios por terminación del vinculo laboral o contractual</t>
  </si>
  <si>
    <t>BENEFICIOS POR TERMINACIÓN DEL VINCULO LABORAL O CONTRACTUAL</t>
  </si>
  <si>
    <t>OTROS BENEFICIOS POR TERMINACIÓN DEL VINCULO LABORAL O CONTRACTUAL</t>
  </si>
  <si>
    <t>Beneficios posempleo</t>
  </si>
  <si>
    <t>BENEFICIOS POSEMPLEO</t>
  </si>
  <si>
    <t>OTROS BENEFICIOS POSEMPLEO</t>
  </si>
  <si>
    <t>PENSIONES DE JUBILACIÓN PATRONALES</t>
  </si>
  <si>
    <t>RETROACTIVOS Y REINTEGROS PENSIONALES</t>
  </si>
  <si>
    <t>INDEMNIZACIÓN SUSTITUTIVA</t>
  </si>
  <si>
    <t>MESADAS PENSIONALES NO RECLAMADAS</t>
  </si>
  <si>
    <t>CUOTAS PARTES DE PENSIONES</t>
  </si>
  <si>
    <t>CÁLCULO ACTUARIAL DE PENSIONES ACTUALES</t>
  </si>
  <si>
    <t>CÁLCULO ACTUARIAL DE FUTURAS PENSIONES</t>
  </si>
  <si>
    <t>CÁLCULO ACTUARIAL DE CUOTAS PARTES DE PENSIONES</t>
  </si>
  <si>
    <t>CÁLCULO ACTUARIAL PASIVO PENSIONAL CONMUTADO</t>
  </si>
  <si>
    <t>AUXILIO FUNERARIO</t>
  </si>
  <si>
    <t>Recursos para cubrir el pasivo pensional conmutado</t>
  </si>
  <si>
    <t>Derechos en fideicomiso</t>
  </si>
  <si>
    <t>Derechos por cobrar</t>
  </si>
  <si>
    <t>Derechos por cobrar - concurrencia para el pago de pensiones</t>
  </si>
  <si>
    <t>RESULTADO NETO DE LOS BENEFICIOS</t>
  </si>
  <si>
    <t>A corto plazo</t>
  </si>
  <si>
    <t>A largo plazo</t>
  </si>
  <si>
    <t>Por terminación del vínculo laboral o contractual</t>
  </si>
  <si>
    <t>Posempleo</t>
  </si>
  <si>
    <t>SALDOS A CORTE DE VIGENCIA</t>
  </si>
  <si>
    <t>SALDO CTE 2019</t>
  </si>
  <si>
    <t>SALDO NO
CTE 2019</t>
  </si>
  <si>
    <t>SALDO FINAL 2019</t>
  </si>
  <si>
    <t>SALDO CTE 2018</t>
  </si>
  <si>
    <t>SALDO NO
CTE 2018</t>
  </si>
  <si>
    <t>SALDO FINAL 2018</t>
  </si>
  <si>
    <t>VALOR VARIACIÓN</t>
  </si>
  <si>
    <t>VALOR NETO DE LOS BENEFICIOS</t>
  </si>
  <si>
    <t>%
FINANC</t>
  </si>
  <si>
    <t>22.1</t>
  </si>
  <si>
    <t>22.2</t>
  </si>
  <si>
    <t>22.3</t>
  </si>
  <si>
    <t>22.4</t>
  </si>
  <si>
    <t>VALOR EN LIBROS (pasivo)</t>
  </si>
  <si>
    <t>Cifras en pesos</t>
  </si>
  <si>
    <t>742 553 400.03</t>
  </si>
  <si>
    <t>42 357 621 667.11</t>
  </si>
  <si>
    <t>20 796 889 556.00</t>
  </si>
  <si>
    <t>21 560 732 111.11</t>
  </si>
  <si>
    <t>2 804 120 244.03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</si>
</sst>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);\(#,##0.0\)"/>
    <numFmt numFmtId="165" formatCode="#,##0.00_ ;\-#,##0.00\ "/>
    <numFmt numFmtId="166" formatCode="0.0%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0"/>
      <name val="Times New Roman"/>
      <family val="1"/>
    </font>
    <font>
      <b/>
      <sz val="9"/>
      <color theme="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7"/>
      <color theme="0"/>
      <name val="Times New Roman"/>
      <family val="1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color theme="0"/>
      <name val="Times New Roman"/>
      <family val="1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66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/>
      <top/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/>
      <diagonal/>
    </border>
    <border>
      <left style="medium">
        <color indexed="64"/>
      </left>
      <right/>
      <top style="thin">
        <color theme="0" tint="-0.34998626667073579"/>
      </top>
      <bottom style="medium">
        <color indexed="64"/>
      </bottom>
      <diagonal/>
    </border>
    <border>
      <left/>
      <right/>
      <top style="thin">
        <color theme="0" tint="-0.34998626667073579"/>
      </top>
      <bottom style="medium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62">
    <xf numFmtId="0" fontId="0" fillId="0" borderId="0" xfId="0"/>
    <xf numFmtId="0" fontId="1" fillId="0" borderId="0" xfId="0" applyFont="1" applyAlignment="1">
      <alignment vertical="center"/>
    </xf>
    <xf numFmtId="39" fontId="1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39" fontId="2" fillId="0" borderId="0" xfId="0" applyNumberFormat="1" applyFont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164" fontId="6" fillId="0" borderId="1" xfId="0" applyNumberFormat="1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164" fontId="6" fillId="4" borderId="1" xfId="0" applyNumberFormat="1" applyFont="1" applyFill="1" applyBorder="1" applyAlignment="1">
      <alignment vertical="center"/>
    </xf>
    <xf numFmtId="164" fontId="5" fillId="4" borderId="1" xfId="0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vertical="center"/>
    </xf>
    <xf numFmtId="0" fontId="2" fillId="0" borderId="0" xfId="0" applyNumberFormat="1" applyFont="1" applyAlignment="1">
      <alignment vertical="center"/>
    </xf>
    <xf numFmtId="165" fontId="1" fillId="0" borderId="0" xfId="0" applyNumberFormat="1" applyFont="1" applyAlignment="1">
      <alignment vertical="center"/>
    </xf>
    <xf numFmtId="39" fontId="1" fillId="0" borderId="0" xfId="0" applyNumberFormat="1" applyFont="1" applyFill="1" applyBorder="1" applyAlignment="1">
      <alignment horizontal="right" vertical="center"/>
    </xf>
    <xf numFmtId="4" fontId="0" fillId="0" borderId="0" xfId="0" applyNumberFormat="1"/>
    <xf numFmtId="4" fontId="9" fillId="0" borderId="0" xfId="0" applyNumberFormat="1" applyFont="1"/>
    <xf numFmtId="166" fontId="9" fillId="0" borderId="0" xfId="0" applyNumberFormat="1" applyFont="1"/>
    <xf numFmtId="165" fontId="2" fillId="0" borderId="0" xfId="0" applyNumberFormat="1" applyFont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164" fontId="1" fillId="0" borderId="10" xfId="0" applyNumberFormat="1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39" fontId="1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39" fontId="2" fillId="0" borderId="0" xfId="0" applyNumberFormat="1" applyFont="1" applyBorder="1" applyAlignment="1">
      <alignment horizontal="left" vertical="center"/>
    </xf>
    <xf numFmtId="0" fontId="1" fillId="0" borderId="16" xfId="0" applyFont="1" applyFill="1" applyBorder="1" applyAlignment="1">
      <alignment vertical="center"/>
    </xf>
    <xf numFmtId="0" fontId="1" fillId="0" borderId="21" xfId="0" applyFont="1" applyFill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164" fontId="11" fillId="0" borderId="15" xfId="0" applyNumberFormat="1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164" fontId="11" fillId="0" borderId="17" xfId="0" applyNumberFormat="1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164" fontId="12" fillId="0" borderId="17" xfId="0" applyNumberFormat="1" applyFont="1" applyBorder="1" applyAlignment="1">
      <alignment vertical="center"/>
    </xf>
    <xf numFmtId="0" fontId="13" fillId="2" borderId="25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164" fontId="13" fillId="2" borderId="24" xfId="0" applyNumberFormat="1" applyFont="1" applyFill="1" applyBorder="1" applyAlignment="1">
      <alignment horizontal="center" vertical="center" wrapText="1"/>
    </xf>
    <xf numFmtId="0" fontId="11" fillId="0" borderId="26" xfId="0" applyFont="1" applyBorder="1" applyAlignment="1">
      <alignment vertical="center"/>
    </xf>
    <xf numFmtId="0" fontId="11" fillId="0" borderId="11" xfId="0" applyFont="1" applyBorder="1" applyAlignment="1">
      <alignment horizontal="center" vertical="center"/>
    </xf>
    <xf numFmtId="0" fontId="11" fillId="0" borderId="11" xfId="0" applyFont="1" applyBorder="1" applyAlignment="1">
      <alignment vertical="center"/>
    </xf>
    <xf numFmtId="4" fontId="12" fillId="0" borderId="24" xfId="0" applyNumberFormat="1" applyFont="1" applyBorder="1"/>
    <xf numFmtId="0" fontId="12" fillId="0" borderId="26" xfId="0" applyFont="1" applyBorder="1" applyAlignment="1">
      <alignment vertical="center"/>
    </xf>
    <xf numFmtId="0" fontId="12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vertical="center"/>
    </xf>
    <xf numFmtId="164" fontId="12" fillId="4" borderId="24" xfId="0" applyNumberFormat="1" applyFont="1" applyFill="1" applyBorder="1" applyAlignment="1">
      <alignment vertical="center"/>
    </xf>
    <xf numFmtId="164" fontId="12" fillId="0" borderId="24" xfId="0" applyNumberFormat="1" applyFont="1" applyFill="1" applyBorder="1" applyAlignment="1">
      <alignment vertical="center"/>
    </xf>
    <xf numFmtId="164" fontId="12" fillId="0" borderId="24" xfId="0" applyNumberFormat="1" applyFont="1" applyBorder="1" applyAlignment="1">
      <alignment vertical="center"/>
    </xf>
    <xf numFmtId="0" fontId="12" fillId="0" borderId="27" xfId="0" applyFont="1" applyBorder="1" applyAlignment="1">
      <alignment vertical="center"/>
    </xf>
    <xf numFmtId="0" fontId="12" fillId="0" borderId="28" xfId="0" applyFont="1" applyBorder="1" applyAlignment="1">
      <alignment horizontal="center" vertical="center"/>
    </xf>
    <xf numFmtId="0" fontId="12" fillId="0" borderId="28" xfId="0" applyFont="1" applyBorder="1" applyAlignment="1">
      <alignment vertical="center"/>
    </xf>
    <xf numFmtId="164" fontId="12" fillId="4" borderId="29" xfId="0" applyNumberFormat="1" applyFont="1" applyFill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4" xfId="0" applyFont="1" applyBorder="1" applyAlignment="1">
      <alignment horizontal="right" vertical="center"/>
    </xf>
    <xf numFmtId="164" fontId="1" fillId="0" borderId="14" xfId="0" applyNumberFormat="1" applyFont="1" applyBorder="1" applyAlignment="1">
      <alignment vertical="center"/>
    </xf>
    <xf numFmtId="39" fontId="1" fillId="0" borderId="14" xfId="0" applyNumberFormat="1" applyFont="1" applyBorder="1" applyAlignment="1">
      <alignment vertical="center"/>
    </xf>
    <xf numFmtId="39" fontId="1" fillId="0" borderId="15" xfId="0" applyNumberFormat="1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39" fontId="1" fillId="0" borderId="0" xfId="0" applyNumberFormat="1" applyFont="1" applyBorder="1" applyAlignment="1">
      <alignment vertical="center"/>
    </xf>
    <xf numFmtId="39" fontId="1" fillId="0" borderId="17" xfId="0" applyNumberFormat="1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3" fillId="2" borderId="19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vertical="center"/>
    </xf>
    <xf numFmtId="164" fontId="5" fillId="4" borderId="19" xfId="0" applyNumberFormat="1" applyFont="1" applyFill="1" applyBorder="1" applyAlignment="1">
      <alignment horizontal="center" vertical="center"/>
    </xf>
    <xf numFmtId="164" fontId="5" fillId="0" borderId="19" xfId="0" applyNumberFormat="1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vertical="center"/>
    </xf>
    <xf numFmtId="164" fontId="6" fillId="3" borderId="19" xfId="0" applyNumberFormat="1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1" fillId="0" borderId="38" xfId="0" applyFont="1" applyBorder="1" applyAlignment="1">
      <alignment horizontal="center" vertical="center"/>
    </xf>
    <xf numFmtId="164" fontId="5" fillId="0" borderId="22" xfId="0" applyNumberFormat="1" applyFont="1" applyFill="1" applyBorder="1" applyAlignment="1">
      <alignment vertical="center"/>
    </xf>
    <xf numFmtId="164" fontId="5" fillId="3" borderId="23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39" fontId="2" fillId="0" borderId="0" xfId="0" applyNumberFormat="1" applyFont="1" applyBorder="1" applyAlignment="1">
      <alignment vertical="center"/>
    </xf>
    <xf numFmtId="39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39" fontId="10" fillId="2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39" fontId="1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39" fontId="2" fillId="4" borderId="0" xfId="0" applyNumberFormat="1" applyFont="1" applyFill="1" applyBorder="1" applyAlignment="1">
      <alignment horizontal="right" vertical="center"/>
    </xf>
    <xf numFmtId="39" fontId="2" fillId="4" borderId="0" xfId="0" applyNumberFormat="1" applyFont="1" applyFill="1" applyBorder="1" applyAlignment="1">
      <alignment vertical="center"/>
    </xf>
    <xf numFmtId="39" fontId="2" fillId="0" borderId="0" xfId="0" applyNumberFormat="1" applyFont="1" applyFill="1" applyBorder="1" applyAlignment="1">
      <alignment horizontal="right" vertical="center"/>
    </xf>
    <xf numFmtId="39" fontId="2" fillId="0" borderId="0" xfId="0" applyNumberFormat="1" applyFont="1" applyFill="1" applyBorder="1" applyAlignment="1">
      <alignment vertical="center"/>
    </xf>
    <xf numFmtId="39" fontId="3" fillId="2" borderId="15" xfId="0" applyNumberFormat="1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39" fontId="3" fillId="2" borderId="17" xfId="0" applyNumberFormat="1" applyFont="1" applyFill="1" applyBorder="1" applyAlignment="1">
      <alignment horizontal="center" vertical="center" wrapText="1"/>
    </xf>
    <xf numFmtId="39" fontId="1" fillId="0" borderId="17" xfId="0" applyNumberFormat="1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39" fontId="2" fillId="0" borderId="17" xfId="0" applyNumberFormat="1" applyFont="1" applyFill="1" applyBorder="1" applyAlignment="1">
      <alignment vertical="center"/>
    </xf>
    <xf numFmtId="0" fontId="2" fillId="0" borderId="39" xfId="0" applyFont="1" applyFill="1" applyBorder="1" applyAlignment="1">
      <alignment vertical="center" wrapText="1"/>
    </xf>
    <xf numFmtId="39" fontId="2" fillId="0" borderId="39" xfId="0" applyNumberFormat="1" applyFont="1" applyFill="1" applyBorder="1" applyAlignment="1">
      <alignment horizontal="right" vertical="center"/>
    </xf>
    <xf numFmtId="39" fontId="2" fillId="0" borderId="39" xfId="0" applyNumberFormat="1" applyFont="1" applyFill="1" applyBorder="1" applyAlignment="1">
      <alignment vertical="center"/>
    </xf>
    <xf numFmtId="39" fontId="2" fillId="0" borderId="40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39" fontId="3" fillId="2" borderId="14" xfId="0" applyNumberFormat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vertical="center" wrapText="1"/>
    </xf>
    <xf numFmtId="0" fontId="1" fillId="0" borderId="39" xfId="0" applyFont="1" applyFill="1" applyBorder="1" applyAlignment="1">
      <alignment vertical="center"/>
    </xf>
    <xf numFmtId="0" fontId="13" fillId="2" borderId="20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 wrapText="1"/>
    </xf>
    <xf numFmtId="164" fontId="13" fillId="2" borderId="30" xfId="0" applyNumberFormat="1" applyFont="1" applyFill="1" applyBorder="1" applyAlignment="1">
      <alignment horizontal="center" vertical="center" wrapText="1"/>
    </xf>
    <xf numFmtId="164" fontId="13" fillId="2" borderId="3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4 2" xfId="1"/>
  </cellStyles>
  <dxfs count="0"/>
  <tableStyles count="0" defaultTableStyle="TableStyleMedium2" defaultPivotStyle="PivotStyleLight16"/>
  <colors>
    <mruColors>
      <color rgb="FF33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Jackson Stewar Ackine Leguizamo - GIT de Procesamiento y Analisis de Producto" id="{587B563B-B8D6-41F3-AA85-1C891CA466AC}" userId="S-1-5-21-4169579599-659347860-2778307075-2353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P30"/>
  <sheetViews>
    <sheetView showGridLines="0" zoomScale="90" zoomScaleNormal="90" workbookViewId="0">
      <pane ySplit="7" topLeftCell="A8" activePane="bottomLeft" state="frozen"/>
      <selection activeCell="A6" sqref="A6"/>
      <selection pane="bottomLeft" activeCell="K22" sqref="B6:K22"/>
    </sheetView>
  </sheetViews>
  <sheetFormatPr baseColWidth="10" defaultRowHeight="15" x14ac:dyDescent="0.25"/>
  <cols>
    <col min="1" max="1" width="11.42578125" style="4"/>
    <col min="2" max="2" width="15.42578125" style="4" customWidth="1"/>
    <col min="3" max="3" width="8.7109375" style="3" customWidth="1"/>
    <col min="4" max="4" width="44.5703125" style="5" customWidth="1"/>
    <col min="5" max="5" width="18" style="6" customWidth="1"/>
    <col min="6" max="6" width="18.28515625" style="6" bestFit="1" customWidth="1"/>
    <col min="7" max="7" width="18" style="6" customWidth="1"/>
    <col min="8" max="8" width="16.140625" style="6" customWidth="1"/>
    <col min="9" max="9" width="17.5703125" style="6" customWidth="1"/>
    <col min="10" max="10" width="20.140625" style="4" customWidth="1"/>
    <col min="11" max="11" width="21" style="4" customWidth="1"/>
    <col min="12" max="12" width="19.42578125" style="4" customWidth="1"/>
    <col min="13" max="13" width="17.7109375" style="4" customWidth="1"/>
    <col min="14" max="14" width="11.42578125" style="4"/>
    <col min="15" max="15" width="17.42578125" style="4" customWidth="1"/>
    <col min="16" max="16384" width="11.42578125" style="4"/>
  </cols>
  <sheetData>
    <row r="2" spans="2:16" s="42" customFormat="1" x14ac:dyDescent="0.25">
      <c r="C2" s="92"/>
      <c r="D2" s="105"/>
      <c r="E2" s="106"/>
      <c r="F2" s="106"/>
      <c r="G2" s="106"/>
      <c r="H2" s="106"/>
      <c r="I2" s="106"/>
    </row>
    <row r="3" spans="2:16" s="87" customFormat="1" ht="14.25" x14ac:dyDescent="0.25">
      <c r="B3" s="46" t="s">
        <v>0</v>
      </c>
      <c r="C3" s="46" t="s">
        <v>14</v>
      </c>
      <c r="D3" s="46" t="s">
        <v>13</v>
      </c>
      <c r="E3" s="47"/>
      <c r="F3" s="47"/>
      <c r="G3" s="47"/>
      <c r="H3" s="47"/>
      <c r="I3" s="47"/>
      <c r="J3" s="46"/>
      <c r="K3" s="46"/>
    </row>
    <row r="4" spans="2:16" s="87" customFormat="1" ht="14.25" x14ac:dyDescent="0.25">
      <c r="B4" s="46"/>
      <c r="C4" s="46"/>
      <c r="D4" s="46" t="s">
        <v>2</v>
      </c>
      <c r="E4" s="47"/>
      <c r="F4" s="47"/>
      <c r="G4" s="47"/>
      <c r="H4" s="47"/>
      <c r="I4" s="47"/>
      <c r="J4" s="46"/>
      <c r="K4" s="46"/>
    </row>
    <row r="5" spans="2:16" s="42" customFormat="1" ht="22.5" customHeight="1" thickBot="1" x14ac:dyDescent="0.3">
      <c r="B5" s="48"/>
      <c r="C5" s="48"/>
      <c r="D5" s="49"/>
      <c r="E5" s="50" t="s">
        <v>155</v>
      </c>
      <c r="F5" s="50"/>
      <c r="G5" s="50"/>
      <c r="H5" s="50"/>
      <c r="I5" s="50"/>
      <c r="J5" s="48"/>
      <c r="K5" s="48"/>
    </row>
    <row r="6" spans="2:16" s="3" customFormat="1" ht="36.75" customHeight="1" x14ac:dyDescent="0.25">
      <c r="B6" s="130" t="s">
        <v>1</v>
      </c>
      <c r="C6" s="131"/>
      <c r="D6" s="131"/>
      <c r="E6" s="132" t="s">
        <v>140</v>
      </c>
      <c r="F6" s="132"/>
      <c r="G6" s="132"/>
      <c r="H6" s="132"/>
      <c r="I6" s="132"/>
      <c r="J6" s="132"/>
      <c r="K6" s="120" t="s">
        <v>4</v>
      </c>
    </row>
    <row r="7" spans="2:16" ht="35.25" customHeight="1" x14ac:dyDescent="0.25">
      <c r="B7" s="121" t="s">
        <v>5</v>
      </c>
      <c r="C7" s="108" t="s">
        <v>6</v>
      </c>
      <c r="D7" s="108" t="s">
        <v>7</v>
      </c>
      <c r="E7" s="107" t="s">
        <v>141</v>
      </c>
      <c r="F7" s="107" t="s">
        <v>142</v>
      </c>
      <c r="G7" s="107" t="s">
        <v>143</v>
      </c>
      <c r="H7" s="107" t="s">
        <v>144</v>
      </c>
      <c r="I7" s="107" t="s">
        <v>145</v>
      </c>
      <c r="J7" s="109" t="s">
        <v>146</v>
      </c>
      <c r="K7" s="122" t="s">
        <v>147</v>
      </c>
    </row>
    <row r="8" spans="2:16" s="1" customFormat="1" ht="24" customHeight="1" x14ac:dyDescent="0.25">
      <c r="B8" s="51" t="s">
        <v>15</v>
      </c>
      <c r="C8" s="111" t="s">
        <v>23</v>
      </c>
      <c r="D8" s="112" t="s">
        <v>21</v>
      </c>
      <c r="E8" s="35">
        <f>SUM(E9:E13)</f>
        <v>24506028494.869999</v>
      </c>
      <c r="F8" s="113">
        <f t="shared" ref="F8:H8" si="0">SUM(F9:F13)</f>
        <v>21072046553.98</v>
      </c>
      <c r="G8" s="35">
        <f>SUM(G9:G10)</f>
        <v>45577775048.849998</v>
      </c>
      <c r="H8" s="113">
        <f t="shared" si="0"/>
        <v>0</v>
      </c>
      <c r="I8" s="35" t="s">
        <v>157</v>
      </c>
      <c r="J8" s="35" t="s">
        <v>157</v>
      </c>
      <c r="K8" s="123">
        <v>3220453381.7399979</v>
      </c>
      <c r="L8" s="36"/>
      <c r="M8" s="36"/>
      <c r="N8"/>
      <c r="O8" s="37"/>
      <c r="P8" s="38"/>
    </row>
    <row r="9" spans="2:16" ht="21" customHeight="1" x14ac:dyDescent="0.25">
      <c r="B9" s="124" t="s">
        <v>16</v>
      </c>
      <c r="C9" s="114" t="s">
        <v>23</v>
      </c>
      <c r="D9" s="115" t="s">
        <v>28</v>
      </c>
      <c r="E9" s="116">
        <v>23559873589.869999</v>
      </c>
      <c r="F9" s="117"/>
      <c r="G9" s="116">
        <v>23559573589.869999</v>
      </c>
      <c r="H9" s="117"/>
      <c r="I9" s="116" t="s">
        <v>158</v>
      </c>
      <c r="J9" s="118" t="s">
        <v>158</v>
      </c>
      <c r="K9" s="125">
        <v>2762984033.8699989</v>
      </c>
      <c r="M9" s="36"/>
    </row>
    <row r="10" spans="2:16" ht="23.25" customHeight="1" x14ac:dyDescent="0.25">
      <c r="B10" s="124" t="s">
        <v>17</v>
      </c>
      <c r="C10" s="114" t="s">
        <v>23</v>
      </c>
      <c r="D10" s="115" t="s">
        <v>29</v>
      </c>
      <c r="E10" s="116">
        <v>946154905</v>
      </c>
      <c r="F10" s="116">
        <v>21072046553.98</v>
      </c>
      <c r="G10" s="116">
        <f>SUM(E10:F10)</f>
        <v>22018201458.98</v>
      </c>
      <c r="H10" s="117"/>
      <c r="I10" s="116" t="s">
        <v>159</v>
      </c>
      <c r="J10" s="118" t="s">
        <v>159</v>
      </c>
      <c r="K10" s="125">
        <v>457469347.86999893</v>
      </c>
      <c r="M10" s="36"/>
    </row>
    <row r="11" spans="2:16" ht="22.5" customHeight="1" x14ac:dyDescent="0.25">
      <c r="B11" s="124" t="s">
        <v>18</v>
      </c>
      <c r="C11" s="114" t="s">
        <v>23</v>
      </c>
      <c r="D11" s="115" t="s">
        <v>30</v>
      </c>
      <c r="E11" s="116">
        <v>0</v>
      </c>
      <c r="F11" s="117"/>
      <c r="G11" s="116">
        <v>0</v>
      </c>
      <c r="H11" s="117"/>
      <c r="I11" s="117">
        <v>0</v>
      </c>
      <c r="J11" s="119">
        <f>H11+I11</f>
        <v>0</v>
      </c>
      <c r="K11" s="125">
        <v>0</v>
      </c>
      <c r="M11" s="36"/>
    </row>
    <row r="12" spans="2:16" ht="19.5" customHeight="1" x14ac:dyDescent="0.25">
      <c r="B12" s="124" t="s">
        <v>19</v>
      </c>
      <c r="C12" s="114" t="s">
        <v>23</v>
      </c>
      <c r="D12" s="115" t="s">
        <v>31</v>
      </c>
      <c r="E12" s="116">
        <v>0</v>
      </c>
      <c r="F12" s="117"/>
      <c r="G12" s="116">
        <v>0</v>
      </c>
      <c r="H12" s="117"/>
      <c r="I12" s="117">
        <v>0</v>
      </c>
      <c r="J12" s="119">
        <f>H12+I12</f>
        <v>0</v>
      </c>
      <c r="K12" s="125">
        <v>0</v>
      </c>
      <c r="M12" s="36"/>
    </row>
    <row r="13" spans="2:16" ht="20.25" customHeight="1" x14ac:dyDescent="0.25">
      <c r="B13" s="124" t="s">
        <v>20</v>
      </c>
      <c r="C13" s="114" t="s">
        <v>23</v>
      </c>
      <c r="D13" s="115" t="s">
        <v>32</v>
      </c>
      <c r="E13" s="116">
        <v>0</v>
      </c>
      <c r="F13" s="117"/>
      <c r="G13" s="116">
        <v>0</v>
      </c>
      <c r="H13" s="117"/>
      <c r="I13" s="117">
        <v>0</v>
      </c>
      <c r="J13" s="119">
        <f>H13+I13</f>
        <v>0</v>
      </c>
      <c r="K13" s="125">
        <v>0</v>
      </c>
      <c r="M13" s="36"/>
    </row>
    <row r="14" spans="2:16" s="1" customFormat="1" ht="20.25" customHeight="1" x14ac:dyDescent="0.25">
      <c r="B14" s="51"/>
      <c r="C14" s="111" t="s">
        <v>9</v>
      </c>
      <c r="D14" s="112" t="s">
        <v>33</v>
      </c>
      <c r="E14" s="35" t="s">
        <v>156</v>
      </c>
      <c r="F14" s="113">
        <f t="shared" ref="F14" si="1">SUM(F15:F17)</f>
        <v>0</v>
      </c>
      <c r="G14" s="35" t="s">
        <v>156</v>
      </c>
      <c r="H14" s="35"/>
      <c r="I14" s="35" t="s">
        <v>160</v>
      </c>
      <c r="J14" s="35" t="s">
        <v>160</v>
      </c>
      <c r="K14" s="123"/>
      <c r="L14" s="34"/>
      <c r="M14" s="36"/>
    </row>
    <row r="15" spans="2:16" ht="22.5" customHeight="1" x14ac:dyDescent="0.25">
      <c r="B15" s="124" t="s">
        <v>24</v>
      </c>
      <c r="C15" s="114" t="s">
        <v>9</v>
      </c>
      <c r="D15" s="115" t="s">
        <v>34</v>
      </c>
      <c r="E15" s="116" t="s">
        <v>156</v>
      </c>
      <c r="F15" s="117"/>
      <c r="G15" s="116" t="s">
        <v>156</v>
      </c>
      <c r="H15" s="116"/>
      <c r="I15" s="116" t="s">
        <v>160</v>
      </c>
      <c r="J15" s="118" t="s">
        <v>160</v>
      </c>
      <c r="K15" s="125">
        <v>-2061566844.0000002</v>
      </c>
      <c r="M15" s="36"/>
    </row>
    <row r="16" spans="2:16" ht="30" x14ac:dyDescent="0.25">
      <c r="B16" s="124" t="s">
        <v>25</v>
      </c>
      <c r="C16" s="114" t="s">
        <v>9</v>
      </c>
      <c r="D16" s="115" t="s">
        <v>35</v>
      </c>
      <c r="E16" s="116">
        <v>0</v>
      </c>
      <c r="F16" s="117"/>
      <c r="G16" s="116">
        <v>0</v>
      </c>
      <c r="H16" s="117"/>
      <c r="I16" s="116">
        <v>0</v>
      </c>
      <c r="J16" s="118">
        <v>0</v>
      </c>
      <c r="K16" s="125">
        <v>0</v>
      </c>
      <c r="M16" s="36"/>
    </row>
    <row r="17" spans="2:13" ht="20.25" customHeight="1" x14ac:dyDescent="0.25">
      <c r="B17" s="124" t="s">
        <v>26</v>
      </c>
      <c r="C17" s="114" t="s">
        <v>9</v>
      </c>
      <c r="D17" s="115" t="s">
        <v>27</v>
      </c>
      <c r="E17" s="116">
        <v>0</v>
      </c>
      <c r="F17" s="117"/>
      <c r="G17" s="116">
        <v>0</v>
      </c>
      <c r="H17" s="117"/>
      <c r="I17" s="116">
        <v>0</v>
      </c>
      <c r="J17" s="118">
        <v>0</v>
      </c>
      <c r="K17" s="125">
        <v>0</v>
      </c>
      <c r="M17" s="36"/>
    </row>
    <row r="18" spans="2:13" s="1" customFormat="1" ht="20.25" customHeight="1" x14ac:dyDescent="0.25">
      <c r="B18" s="133" t="s">
        <v>36</v>
      </c>
      <c r="C18" s="110"/>
      <c r="D18" s="112" t="s">
        <v>135</v>
      </c>
      <c r="E18" s="35">
        <v>44835521648.82</v>
      </c>
      <c r="F18" s="113">
        <f t="shared" ref="F18" si="2">SUM(F19:F22)</f>
        <v>21072046553.98</v>
      </c>
      <c r="G18" s="35">
        <v>44835521648.82</v>
      </c>
      <c r="H18" s="35">
        <f>H14</f>
        <v>0</v>
      </c>
      <c r="I18" s="35" t="str">
        <f>I8</f>
        <v>42 357 621 667.11</v>
      </c>
      <c r="J18" s="35">
        <v>39553501423.080002</v>
      </c>
      <c r="K18" s="123">
        <f>G18-J18</f>
        <v>5282020225.7399979</v>
      </c>
      <c r="M18" s="36"/>
    </row>
    <row r="19" spans="2:13" ht="21.75" customHeight="1" x14ac:dyDescent="0.25">
      <c r="B19" s="51"/>
      <c r="C19" s="110"/>
      <c r="D19" s="115" t="s">
        <v>136</v>
      </c>
      <c r="E19" s="118">
        <f>E9</f>
        <v>23559873589.869999</v>
      </c>
      <c r="F19" s="119">
        <f>F9</f>
        <v>0</v>
      </c>
      <c r="G19" s="118">
        <f>G9</f>
        <v>23559573589.869999</v>
      </c>
      <c r="H19" s="118"/>
      <c r="I19" s="118" t="str">
        <f>I9</f>
        <v>20 796 889 556.00</v>
      </c>
      <c r="J19" s="118" t="str">
        <f>J9</f>
        <v>20 796 889 556.00</v>
      </c>
      <c r="K19" s="125">
        <v>2762984033.8699999</v>
      </c>
      <c r="M19" s="36"/>
    </row>
    <row r="20" spans="2:13" ht="19.5" customHeight="1" x14ac:dyDescent="0.25">
      <c r="B20" s="51"/>
      <c r="C20" s="110"/>
      <c r="D20" s="115" t="s">
        <v>137</v>
      </c>
      <c r="E20" s="118">
        <v>21275648058.950001</v>
      </c>
      <c r="F20" s="119">
        <f>F10-F15</f>
        <v>21072046553.98</v>
      </c>
      <c r="G20" s="118">
        <v>21275648058.950001</v>
      </c>
      <c r="H20" s="118">
        <f>H15</f>
        <v>0</v>
      </c>
      <c r="I20" s="118">
        <v>18756611867.080002</v>
      </c>
      <c r="J20" s="118">
        <v>18756611867.080002</v>
      </c>
      <c r="K20" s="125">
        <v>2519036191.8699989</v>
      </c>
      <c r="M20" s="36"/>
    </row>
    <row r="21" spans="2:13" ht="18" customHeight="1" x14ac:dyDescent="0.25">
      <c r="B21" s="51"/>
      <c r="C21" s="110"/>
      <c r="D21" s="115" t="s">
        <v>138</v>
      </c>
      <c r="E21" s="118">
        <f>E11-E16</f>
        <v>0</v>
      </c>
      <c r="F21" s="119">
        <f>F11-F16</f>
        <v>0</v>
      </c>
      <c r="G21" s="118">
        <f>G11-G16</f>
        <v>0</v>
      </c>
      <c r="H21" s="119">
        <f>H11-H16</f>
        <v>0</v>
      </c>
      <c r="I21" s="119">
        <f>I11-I16</f>
        <v>0</v>
      </c>
      <c r="J21" s="119">
        <f t="shared" ref="J21:J22" si="3">H21+I21</f>
        <v>0</v>
      </c>
      <c r="K21" s="125"/>
      <c r="M21" s="36"/>
    </row>
    <row r="22" spans="2:13" ht="18.75" customHeight="1" thickBot="1" x14ac:dyDescent="0.3">
      <c r="B22" s="52"/>
      <c r="C22" s="134"/>
      <c r="D22" s="126" t="s">
        <v>139</v>
      </c>
      <c r="E22" s="127">
        <f>E12+E13-E17</f>
        <v>0</v>
      </c>
      <c r="F22" s="128">
        <f>F12+F13-F17</f>
        <v>0</v>
      </c>
      <c r="G22" s="127">
        <f>G12+G13-G17</f>
        <v>0</v>
      </c>
      <c r="H22" s="128">
        <f>H12+H13-H17</f>
        <v>0</v>
      </c>
      <c r="I22" s="128">
        <f>I12+I13-I17</f>
        <v>0</v>
      </c>
      <c r="J22" s="128">
        <f t="shared" si="3"/>
        <v>0</v>
      </c>
      <c r="K22" s="129"/>
    </row>
    <row r="27" spans="2:13" x14ac:dyDescent="0.25">
      <c r="G27" s="35"/>
      <c r="I27" s="33"/>
      <c r="J27" s="39"/>
      <c r="K27" s="39"/>
    </row>
    <row r="28" spans="2:13" x14ac:dyDescent="0.25">
      <c r="K28" s="39"/>
    </row>
    <row r="29" spans="2:13" x14ac:dyDescent="0.25">
      <c r="K29" s="39"/>
    </row>
    <row r="30" spans="2:13" x14ac:dyDescent="0.25">
      <c r="I30" s="3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G43"/>
  <sheetViews>
    <sheetView showGridLines="0" tabSelected="1" zoomScale="90" zoomScaleNormal="90" workbookViewId="0">
      <pane xSplit="4" ySplit="10" topLeftCell="E11" activePane="bottomRight" state="frozen"/>
      <selection pane="topRight" activeCell="D1" sqref="D1"/>
      <selection pane="bottomLeft" activeCell="A8" sqref="A8"/>
      <selection pane="bottomRight" activeCell="D26" sqref="D26"/>
    </sheetView>
  </sheetViews>
  <sheetFormatPr baseColWidth="10" defaultRowHeight="15" x14ac:dyDescent="0.25"/>
  <cols>
    <col min="1" max="1" width="11.42578125" style="4"/>
    <col min="2" max="2" width="13.7109375" style="4" customWidth="1"/>
    <col min="3" max="3" width="6.7109375" style="4" bestFit="1" customWidth="1"/>
    <col min="4" max="4" width="59.28515625" style="4" bestFit="1" customWidth="1"/>
    <col min="5" max="5" width="20" style="10" customWidth="1"/>
    <col min="6" max="6" width="24.5703125" style="4" customWidth="1"/>
    <col min="7" max="7" width="21" style="4" customWidth="1"/>
    <col min="8" max="16384" width="11.42578125" style="4"/>
  </cols>
  <sheetData>
    <row r="2" spans="2:7" ht="29.25" customHeight="1" thickBot="1" x14ac:dyDescent="0.3"/>
    <row r="3" spans="2:7" s="1" customFormat="1" ht="14.25" x14ac:dyDescent="0.25">
      <c r="B3" s="53" t="s">
        <v>0</v>
      </c>
      <c r="C3" s="54" t="s">
        <v>14</v>
      </c>
      <c r="D3" s="54" t="s">
        <v>13</v>
      </c>
      <c r="E3" s="55"/>
    </row>
    <row r="4" spans="2:7" s="1" customFormat="1" ht="14.25" x14ac:dyDescent="0.25">
      <c r="B4" s="56"/>
      <c r="C4" s="57"/>
      <c r="D4" s="57" t="s">
        <v>37</v>
      </c>
      <c r="E4" s="58"/>
    </row>
    <row r="5" spans="2:7" s="1" customFormat="1" ht="9" customHeight="1" x14ac:dyDescent="0.25">
      <c r="B5" s="56"/>
      <c r="C5" s="57" t="s">
        <v>150</v>
      </c>
      <c r="D5" s="57" t="s">
        <v>28</v>
      </c>
      <c r="E5" s="58"/>
    </row>
    <row r="6" spans="2:7" ht="8.25" customHeight="1" x14ac:dyDescent="0.25">
      <c r="B6" s="59"/>
      <c r="C6" s="60"/>
      <c r="D6" s="60"/>
      <c r="E6" s="61" t="s">
        <v>155</v>
      </c>
    </row>
    <row r="7" spans="2:7" s="11" customFormat="1" ht="9" customHeight="1" x14ac:dyDescent="0.25">
      <c r="B7" s="135" t="s">
        <v>3</v>
      </c>
      <c r="C7" s="136"/>
      <c r="D7" s="139" t="s">
        <v>1</v>
      </c>
      <c r="E7" s="141" t="s">
        <v>93</v>
      </c>
    </row>
    <row r="8" spans="2:7" s="11" customFormat="1" ht="5.25" customHeight="1" x14ac:dyDescent="0.25">
      <c r="B8" s="137"/>
      <c r="C8" s="138"/>
      <c r="D8" s="140"/>
      <c r="E8" s="142"/>
    </row>
    <row r="9" spans="2:7" s="11" customFormat="1" ht="24" x14ac:dyDescent="0.25">
      <c r="B9" s="62" t="s">
        <v>5</v>
      </c>
      <c r="C9" s="63" t="s">
        <v>6</v>
      </c>
      <c r="D9" s="64" t="s">
        <v>7</v>
      </c>
      <c r="E9" s="65" t="s">
        <v>10</v>
      </c>
      <c r="G9" s="41"/>
    </row>
    <row r="10" spans="2:7" s="1" customFormat="1" ht="14.25" x14ac:dyDescent="0.2">
      <c r="B10" s="66" t="s">
        <v>16</v>
      </c>
      <c r="C10" s="67" t="s">
        <v>23</v>
      </c>
      <c r="D10" s="68" t="s">
        <v>22</v>
      </c>
      <c r="E10" s="69">
        <v>23559873589.869999</v>
      </c>
      <c r="G10" s="40"/>
    </row>
    <row r="11" spans="2:7" x14ac:dyDescent="0.25">
      <c r="B11" s="70" t="s">
        <v>38</v>
      </c>
      <c r="C11" s="71" t="s">
        <v>23</v>
      </c>
      <c r="D11" s="72" t="s">
        <v>65</v>
      </c>
      <c r="E11" s="73">
        <v>0</v>
      </c>
      <c r="F11" s="43"/>
      <c r="G11" s="42"/>
    </row>
    <row r="12" spans="2:7" x14ac:dyDescent="0.2">
      <c r="B12" s="70" t="s">
        <v>39</v>
      </c>
      <c r="C12" s="71" t="s">
        <v>23</v>
      </c>
      <c r="D12" s="72" t="s">
        <v>66</v>
      </c>
      <c r="E12" s="69">
        <v>5835872853</v>
      </c>
      <c r="F12" s="40"/>
    </row>
    <row r="13" spans="2:7" x14ac:dyDescent="0.2">
      <c r="B13" s="70" t="s">
        <v>40</v>
      </c>
      <c r="C13" s="71" t="s">
        <v>23</v>
      </c>
      <c r="D13" s="72" t="s">
        <v>67</v>
      </c>
      <c r="E13" s="69">
        <v>683762067</v>
      </c>
      <c r="F13" s="40"/>
    </row>
    <row r="14" spans="2:7" x14ac:dyDescent="0.2">
      <c r="B14" s="70" t="s">
        <v>41</v>
      </c>
      <c r="C14" s="71" t="s">
        <v>23</v>
      </c>
      <c r="D14" s="72" t="s">
        <v>68</v>
      </c>
      <c r="E14" s="69">
        <v>8404205195.1300001</v>
      </c>
      <c r="F14" s="40"/>
    </row>
    <row r="15" spans="2:7" x14ac:dyDescent="0.2">
      <c r="B15" s="70" t="s">
        <v>42</v>
      </c>
      <c r="C15" s="71" t="s">
        <v>23</v>
      </c>
      <c r="D15" s="72" t="s">
        <v>69</v>
      </c>
      <c r="E15" s="69">
        <v>5716429416</v>
      </c>
      <c r="F15" s="40"/>
    </row>
    <row r="16" spans="2:7" x14ac:dyDescent="0.25">
      <c r="B16" s="70" t="s">
        <v>43</v>
      </c>
      <c r="C16" s="71" t="s">
        <v>23</v>
      </c>
      <c r="D16" s="72" t="s">
        <v>70</v>
      </c>
      <c r="E16" s="73"/>
      <c r="F16" s="40"/>
    </row>
    <row r="17" spans="2:6" x14ac:dyDescent="0.25">
      <c r="B17" s="70" t="s">
        <v>44</v>
      </c>
      <c r="C17" s="71" t="s">
        <v>23</v>
      </c>
      <c r="D17" s="72" t="s">
        <v>71</v>
      </c>
      <c r="E17" s="73">
        <v>0</v>
      </c>
      <c r="F17" s="40"/>
    </row>
    <row r="18" spans="2:6" ht="15" customHeight="1" x14ac:dyDescent="0.25">
      <c r="B18" s="70" t="s">
        <v>45</v>
      </c>
      <c r="C18" s="71" t="s">
        <v>23</v>
      </c>
      <c r="D18" s="72" t="s">
        <v>72</v>
      </c>
      <c r="E18" s="73"/>
      <c r="F18" s="40"/>
    </row>
    <row r="19" spans="2:6" x14ac:dyDescent="0.2">
      <c r="B19" s="70" t="s">
        <v>46</v>
      </c>
      <c r="C19" s="71" t="s">
        <v>23</v>
      </c>
      <c r="D19" s="72" t="s">
        <v>73</v>
      </c>
      <c r="E19" s="69">
        <v>1312184598.74</v>
      </c>
      <c r="F19" s="40"/>
    </row>
    <row r="20" spans="2:6" x14ac:dyDescent="0.25">
      <c r="B20" s="70" t="s">
        <v>47</v>
      </c>
      <c r="C20" s="71" t="s">
        <v>23</v>
      </c>
      <c r="D20" s="72" t="s">
        <v>74</v>
      </c>
      <c r="E20" s="74"/>
      <c r="F20" s="40"/>
    </row>
    <row r="21" spans="2:6" x14ac:dyDescent="0.25">
      <c r="B21" s="70"/>
      <c r="C21" s="71" t="s">
        <v>23</v>
      </c>
      <c r="D21" s="72" t="s">
        <v>90</v>
      </c>
      <c r="E21" s="73"/>
      <c r="F21" s="40"/>
    </row>
    <row r="22" spans="2:6" x14ac:dyDescent="0.25">
      <c r="B22" s="70"/>
      <c r="C22" s="71" t="s">
        <v>23</v>
      </c>
      <c r="D22" s="72" t="s">
        <v>91</v>
      </c>
      <c r="E22" s="73"/>
      <c r="F22" s="40"/>
    </row>
    <row r="23" spans="2:6" x14ac:dyDescent="0.25">
      <c r="B23" s="70"/>
      <c r="C23" s="71" t="s">
        <v>23</v>
      </c>
      <c r="D23" s="72" t="s">
        <v>92</v>
      </c>
      <c r="E23" s="73"/>
      <c r="F23" s="40"/>
    </row>
    <row r="24" spans="2:6" x14ac:dyDescent="0.2">
      <c r="B24" s="70" t="s">
        <v>48</v>
      </c>
      <c r="C24" s="71" t="s">
        <v>23</v>
      </c>
      <c r="D24" s="72" t="s">
        <v>75</v>
      </c>
      <c r="E24" s="69">
        <v>30912300</v>
      </c>
      <c r="F24" s="40"/>
    </row>
    <row r="25" spans="2:6" x14ac:dyDescent="0.25">
      <c r="B25" s="70" t="s">
        <v>49</v>
      </c>
      <c r="C25" s="71" t="s">
        <v>23</v>
      </c>
      <c r="D25" s="72" t="s">
        <v>11</v>
      </c>
      <c r="E25" s="73"/>
      <c r="F25" s="40"/>
    </row>
    <row r="26" spans="2:6" x14ac:dyDescent="0.25">
      <c r="B26" s="70" t="s">
        <v>50</v>
      </c>
      <c r="C26" s="71" t="s">
        <v>23</v>
      </c>
      <c r="D26" s="72" t="s">
        <v>76</v>
      </c>
      <c r="E26" s="73"/>
      <c r="F26" s="40"/>
    </row>
    <row r="27" spans="2:6" x14ac:dyDescent="0.25">
      <c r="B27" s="70" t="s">
        <v>51</v>
      </c>
      <c r="C27" s="71" t="s">
        <v>23</v>
      </c>
      <c r="D27" s="72" t="s">
        <v>77</v>
      </c>
      <c r="E27" s="73">
        <v>0</v>
      </c>
      <c r="F27" s="40"/>
    </row>
    <row r="28" spans="2:6" x14ac:dyDescent="0.25">
      <c r="B28" s="70" t="s">
        <v>52</v>
      </c>
      <c r="C28" s="71" t="s">
        <v>23</v>
      </c>
      <c r="D28" s="72" t="s">
        <v>78</v>
      </c>
      <c r="E28" s="73"/>
      <c r="F28" s="40"/>
    </row>
    <row r="29" spans="2:6" x14ac:dyDescent="0.25">
      <c r="B29" s="70" t="s">
        <v>53</v>
      </c>
      <c r="C29" s="71" t="s">
        <v>23</v>
      </c>
      <c r="D29" s="72" t="s">
        <v>79</v>
      </c>
      <c r="E29" s="73"/>
      <c r="F29" s="40"/>
    </row>
    <row r="30" spans="2:6" x14ac:dyDescent="0.25">
      <c r="B30" s="70" t="s">
        <v>54</v>
      </c>
      <c r="C30" s="71" t="s">
        <v>23</v>
      </c>
      <c r="D30" s="72" t="s">
        <v>80</v>
      </c>
      <c r="E30" s="73"/>
      <c r="F30" s="40"/>
    </row>
    <row r="31" spans="2:6" x14ac:dyDescent="0.25">
      <c r="B31" s="70" t="s">
        <v>55</v>
      </c>
      <c r="C31" s="71" t="s">
        <v>23</v>
      </c>
      <c r="D31" s="72" t="s">
        <v>81</v>
      </c>
      <c r="E31" s="73"/>
      <c r="F31" s="40"/>
    </row>
    <row r="32" spans="2:6" x14ac:dyDescent="0.25">
      <c r="B32" s="70" t="s">
        <v>56</v>
      </c>
      <c r="C32" s="71" t="s">
        <v>23</v>
      </c>
      <c r="D32" s="72" t="s">
        <v>12</v>
      </c>
      <c r="E32" s="73"/>
      <c r="F32" s="40"/>
    </row>
    <row r="33" spans="2:6" x14ac:dyDescent="0.25">
      <c r="B33" s="70" t="s">
        <v>57</v>
      </c>
      <c r="C33" s="71" t="s">
        <v>23</v>
      </c>
      <c r="D33" s="72" t="s">
        <v>82</v>
      </c>
      <c r="E33" s="73"/>
      <c r="F33" s="40"/>
    </row>
    <row r="34" spans="2:6" x14ac:dyDescent="0.2">
      <c r="B34" s="70" t="s">
        <v>58</v>
      </c>
      <c r="C34" s="71" t="s">
        <v>23</v>
      </c>
      <c r="D34" s="72" t="s">
        <v>83</v>
      </c>
      <c r="E34" s="69">
        <v>749354194</v>
      </c>
      <c r="F34" s="40"/>
    </row>
    <row r="35" spans="2:6" x14ac:dyDescent="0.2">
      <c r="B35" s="70" t="s">
        <v>59</v>
      </c>
      <c r="C35" s="71" t="s">
        <v>23</v>
      </c>
      <c r="D35" s="72" t="s">
        <v>84</v>
      </c>
      <c r="E35" s="69">
        <v>539843366</v>
      </c>
      <c r="F35" s="40"/>
    </row>
    <row r="36" spans="2:6" x14ac:dyDescent="0.2">
      <c r="B36" s="70" t="s">
        <v>60</v>
      </c>
      <c r="C36" s="71" t="s">
        <v>23</v>
      </c>
      <c r="D36" s="72" t="s">
        <v>85</v>
      </c>
      <c r="E36" s="69">
        <v>287309600</v>
      </c>
      <c r="F36" s="40"/>
    </row>
    <row r="37" spans="2:6" x14ac:dyDescent="0.25">
      <c r="B37" s="70" t="s">
        <v>61</v>
      </c>
      <c r="C37" s="71" t="s">
        <v>23</v>
      </c>
      <c r="D37" s="72" t="s">
        <v>86</v>
      </c>
      <c r="E37" s="73"/>
      <c r="F37" s="40"/>
    </row>
    <row r="38" spans="2:6" x14ac:dyDescent="0.25">
      <c r="B38" s="70" t="s">
        <v>62</v>
      </c>
      <c r="C38" s="71" t="s">
        <v>23</v>
      </c>
      <c r="D38" s="72" t="s">
        <v>87</v>
      </c>
      <c r="E38" s="73"/>
      <c r="F38" s="40"/>
    </row>
    <row r="39" spans="2:6" x14ac:dyDescent="0.25">
      <c r="B39" s="70" t="s">
        <v>63</v>
      </c>
      <c r="C39" s="71" t="s">
        <v>23</v>
      </c>
      <c r="D39" s="72" t="s">
        <v>88</v>
      </c>
      <c r="E39" s="73"/>
      <c r="F39" s="40"/>
    </row>
    <row r="40" spans="2:6" x14ac:dyDescent="0.25">
      <c r="B40" s="70" t="s">
        <v>64</v>
      </c>
      <c r="C40" s="71" t="s">
        <v>23</v>
      </c>
      <c r="D40" s="72" t="s">
        <v>89</v>
      </c>
      <c r="E40" s="75">
        <v>0</v>
      </c>
      <c r="F40" s="40"/>
    </row>
    <row r="41" spans="2:6" x14ac:dyDescent="0.25">
      <c r="B41" s="70"/>
      <c r="C41" s="71" t="s">
        <v>23</v>
      </c>
      <c r="D41" s="72" t="s">
        <v>90</v>
      </c>
      <c r="E41" s="73"/>
      <c r="F41" s="40"/>
    </row>
    <row r="42" spans="2:6" x14ac:dyDescent="0.25">
      <c r="B42" s="70"/>
      <c r="C42" s="71" t="s">
        <v>23</v>
      </c>
      <c r="D42" s="72" t="s">
        <v>91</v>
      </c>
      <c r="E42" s="73"/>
      <c r="F42" s="40"/>
    </row>
    <row r="43" spans="2:6" ht="15.75" thickBot="1" x14ac:dyDescent="0.3">
      <c r="B43" s="76"/>
      <c r="C43" s="77" t="s">
        <v>23</v>
      </c>
      <c r="D43" s="78" t="s">
        <v>92</v>
      </c>
      <c r="E43" s="79"/>
      <c r="F43" s="40"/>
    </row>
  </sheetData>
  <mergeCells count="3">
    <mergeCell ref="B7:C8"/>
    <mergeCell ref="D7:D8"/>
    <mergeCell ref="E7:E8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9"/>
  <sheetViews>
    <sheetView showGridLines="0" zoomScale="90" zoomScaleNormal="90" workbookViewId="0">
      <pane xSplit="3" ySplit="6" topLeftCell="D7" activePane="bottomRight" state="frozen"/>
      <selection pane="topRight" activeCell="D1" sqref="D1"/>
      <selection pane="bottomLeft" activeCell="A8" sqref="A8"/>
      <selection pane="bottomRight" activeCell="N19" sqref="N19"/>
    </sheetView>
  </sheetViews>
  <sheetFormatPr baseColWidth="10" defaultRowHeight="15" x14ac:dyDescent="0.25"/>
  <cols>
    <col min="1" max="2" width="2.7109375" style="4" customWidth="1"/>
    <col min="3" max="3" width="41.7109375" style="4" customWidth="1"/>
    <col min="4" max="4" width="15.7109375" style="10" customWidth="1"/>
    <col min="5" max="5" width="15.140625" style="3" customWidth="1"/>
    <col min="6" max="6" width="16.140625" style="4" customWidth="1"/>
    <col min="7" max="7" width="15.5703125" style="4" customWidth="1"/>
    <col min="8" max="8" width="15.85546875" style="4" customWidth="1"/>
    <col min="9" max="10" width="15" style="4" customWidth="1"/>
    <col min="11" max="11" width="12" style="4" customWidth="1"/>
    <col min="12" max="16384" width="11.42578125" style="4"/>
  </cols>
  <sheetData>
    <row r="1" spans="1:11" s="1" customFormat="1" ht="14.25" x14ac:dyDescent="0.25">
      <c r="A1" s="80"/>
      <c r="B1" s="81"/>
      <c r="C1" s="82" t="s">
        <v>0</v>
      </c>
      <c r="D1" s="81" t="s">
        <v>14</v>
      </c>
      <c r="E1" s="81" t="s">
        <v>13</v>
      </c>
      <c r="F1" s="83"/>
      <c r="G1" s="84"/>
      <c r="H1" s="84"/>
      <c r="I1" s="84"/>
      <c r="J1" s="84"/>
      <c r="K1" s="85"/>
    </row>
    <row r="2" spans="1:11" s="1" customFormat="1" ht="14.25" x14ac:dyDescent="0.25">
      <c r="A2" s="86"/>
      <c r="B2" s="87"/>
      <c r="C2" s="87"/>
      <c r="D2" s="87"/>
      <c r="E2" s="87" t="s">
        <v>37</v>
      </c>
      <c r="F2" s="40"/>
      <c r="G2" s="88"/>
      <c r="H2" s="88"/>
      <c r="I2" s="88"/>
      <c r="J2" s="88"/>
      <c r="K2" s="89"/>
    </row>
    <row r="3" spans="1:11" s="1" customFormat="1" ht="14.25" x14ac:dyDescent="0.25">
      <c r="A3" s="86"/>
      <c r="B3" s="87"/>
      <c r="C3" s="87"/>
      <c r="D3" s="87" t="s">
        <v>151</v>
      </c>
      <c r="E3" s="87" t="s">
        <v>29</v>
      </c>
      <c r="F3" s="40"/>
      <c r="G3" s="88"/>
      <c r="H3" s="88"/>
      <c r="I3" s="88"/>
      <c r="J3" s="88"/>
      <c r="K3" s="89"/>
    </row>
    <row r="4" spans="1:11" x14ac:dyDescent="0.25">
      <c r="A4" s="90"/>
      <c r="B4" s="42"/>
      <c r="C4" s="42"/>
      <c r="D4" s="42"/>
      <c r="E4" s="91"/>
      <c r="F4" s="92"/>
      <c r="G4" s="42" t="s">
        <v>155</v>
      </c>
      <c r="H4" s="42"/>
      <c r="I4" s="42"/>
      <c r="J4" s="42"/>
      <c r="K4" s="93"/>
    </row>
    <row r="5" spans="1:11" s="11" customFormat="1" ht="14.25" customHeight="1" x14ac:dyDescent="0.25">
      <c r="A5" s="144" t="s">
        <v>106</v>
      </c>
      <c r="B5" s="145"/>
      <c r="C5" s="146"/>
      <c r="D5" s="143" t="s">
        <v>94</v>
      </c>
      <c r="E5" s="143"/>
      <c r="F5" s="143"/>
      <c r="G5" s="150" t="s">
        <v>95</v>
      </c>
      <c r="H5" s="151"/>
      <c r="I5" s="152"/>
      <c r="J5" s="153" t="s">
        <v>113</v>
      </c>
      <c r="K5" s="154"/>
    </row>
    <row r="6" spans="1:11" s="11" customFormat="1" ht="42" customHeight="1" x14ac:dyDescent="0.25">
      <c r="A6" s="147"/>
      <c r="B6" s="148"/>
      <c r="C6" s="149"/>
      <c r="D6" s="45" t="s">
        <v>107</v>
      </c>
      <c r="E6" s="45" t="s">
        <v>108</v>
      </c>
      <c r="F6" s="31" t="s">
        <v>109</v>
      </c>
      <c r="G6" s="45" t="s">
        <v>110</v>
      </c>
      <c r="H6" s="45" t="s">
        <v>111</v>
      </c>
      <c r="I6" s="45" t="s">
        <v>112</v>
      </c>
      <c r="J6" s="44" t="s">
        <v>8</v>
      </c>
      <c r="K6" s="94" t="s">
        <v>149</v>
      </c>
    </row>
    <row r="7" spans="1:11" s="8" customFormat="1" ht="14.25" x14ac:dyDescent="0.25">
      <c r="A7" s="95" t="s">
        <v>154</v>
      </c>
      <c r="B7" s="16"/>
      <c r="C7" s="17"/>
      <c r="D7" s="24"/>
      <c r="E7" s="24"/>
      <c r="F7" s="24"/>
      <c r="G7" s="24"/>
      <c r="H7" s="24"/>
      <c r="I7" s="24"/>
      <c r="J7" s="14">
        <f t="shared" ref="J7" si="0">SUM(D7:I7)</f>
        <v>0</v>
      </c>
      <c r="K7" s="96"/>
    </row>
    <row r="8" spans="1:11" s="1" customFormat="1" ht="14.25" x14ac:dyDescent="0.25">
      <c r="A8" s="95"/>
      <c r="B8" s="16" t="s">
        <v>33</v>
      </c>
      <c r="C8" s="21"/>
      <c r="D8" s="14">
        <f>SUM(D9:D15)</f>
        <v>0</v>
      </c>
      <c r="E8" s="14">
        <f t="shared" ref="E8:I8" si="1">SUM(E9:E15)</f>
        <v>0</v>
      </c>
      <c r="F8" s="14">
        <f t="shared" si="1"/>
        <v>0</v>
      </c>
      <c r="G8" s="14">
        <f t="shared" si="1"/>
        <v>0</v>
      </c>
      <c r="H8" s="14">
        <f t="shared" si="1"/>
        <v>0</v>
      </c>
      <c r="I8" s="14">
        <f t="shared" si="1"/>
        <v>0</v>
      </c>
      <c r="J8" s="14">
        <f>SUM(D8:I8)</f>
        <v>0</v>
      </c>
      <c r="K8" s="97">
        <f>IFERROR(J8/J$7*100,0)</f>
        <v>0</v>
      </c>
    </row>
    <row r="9" spans="1:11" ht="15" customHeight="1" x14ac:dyDescent="0.25">
      <c r="A9" s="98"/>
      <c r="B9" s="20"/>
      <c r="C9" s="19" t="s">
        <v>96</v>
      </c>
      <c r="D9" s="22"/>
      <c r="E9" s="22"/>
      <c r="F9" s="22"/>
      <c r="G9" s="22"/>
      <c r="H9" s="22"/>
      <c r="I9" s="22"/>
      <c r="J9" s="13">
        <f t="shared" ref="J9:J19" si="2">SUM(D9:I9)</f>
        <v>0</v>
      </c>
      <c r="K9" s="99"/>
    </row>
    <row r="10" spans="1:11" ht="15" customHeight="1" x14ac:dyDescent="0.25">
      <c r="A10" s="98"/>
      <c r="B10" s="20"/>
      <c r="C10" s="19" t="s">
        <v>97</v>
      </c>
      <c r="D10" s="22"/>
      <c r="E10" s="22"/>
      <c r="F10" s="22"/>
      <c r="G10" s="22"/>
      <c r="H10" s="22"/>
      <c r="I10" s="22"/>
      <c r="J10" s="13">
        <f t="shared" si="2"/>
        <v>0</v>
      </c>
      <c r="K10" s="99"/>
    </row>
    <row r="11" spans="1:11" ht="15" customHeight="1" x14ac:dyDescent="0.25">
      <c r="A11" s="98"/>
      <c r="B11" s="20"/>
      <c r="C11" s="19" t="s">
        <v>98</v>
      </c>
      <c r="D11" s="22"/>
      <c r="E11" s="22"/>
      <c r="F11" s="22"/>
      <c r="G11" s="22"/>
      <c r="H11" s="22"/>
      <c r="I11" s="22"/>
      <c r="J11" s="13">
        <f t="shared" si="2"/>
        <v>0</v>
      </c>
      <c r="K11" s="99"/>
    </row>
    <row r="12" spans="1:11" ht="15" customHeight="1" x14ac:dyDescent="0.25">
      <c r="A12" s="98"/>
      <c r="B12" s="20"/>
      <c r="C12" s="19" t="s">
        <v>99</v>
      </c>
      <c r="D12" s="22"/>
      <c r="E12" s="22"/>
      <c r="F12" s="22"/>
      <c r="G12" s="22"/>
      <c r="H12" s="22"/>
      <c r="I12" s="22"/>
      <c r="J12" s="13">
        <f t="shared" si="2"/>
        <v>0</v>
      </c>
      <c r="K12" s="99"/>
    </row>
    <row r="13" spans="1:11" ht="15" customHeight="1" x14ac:dyDescent="0.25">
      <c r="A13" s="98"/>
      <c r="B13" s="20"/>
      <c r="C13" s="19" t="s">
        <v>100</v>
      </c>
      <c r="D13" s="22"/>
      <c r="E13" s="22"/>
      <c r="F13" s="22"/>
      <c r="G13" s="22"/>
      <c r="H13" s="22"/>
      <c r="I13" s="22"/>
      <c r="J13" s="13">
        <f t="shared" si="2"/>
        <v>0</v>
      </c>
      <c r="K13" s="99"/>
    </row>
    <row r="14" spans="1:11" ht="15" customHeight="1" x14ac:dyDescent="0.25">
      <c r="A14" s="98"/>
      <c r="B14" s="20"/>
      <c r="C14" s="19" t="s">
        <v>101</v>
      </c>
      <c r="D14" s="22"/>
      <c r="E14" s="22"/>
      <c r="F14" s="22"/>
      <c r="G14" s="22"/>
      <c r="H14" s="22"/>
      <c r="I14" s="22"/>
      <c r="J14" s="13">
        <f t="shared" si="2"/>
        <v>0</v>
      </c>
      <c r="K14" s="99"/>
    </row>
    <row r="15" spans="1:11" ht="15" customHeight="1" x14ac:dyDescent="0.25">
      <c r="A15" s="98"/>
      <c r="B15" s="20"/>
      <c r="C15" s="19" t="s">
        <v>102</v>
      </c>
      <c r="D15" s="13">
        <f>SUM(D16:D18)</f>
        <v>0</v>
      </c>
      <c r="E15" s="13">
        <f t="shared" ref="E15:I15" si="3">SUM(E16:E18)</f>
        <v>0</v>
      </c>
      <c r="F15" s="13">
        <f t="shared" si="3"/>
        <v>0</v>
      </c>
      <c r="G15" s="13">
        <f t="shared" si="3"/>
        <v>0</v>
      </c>
      <c r="H15" s="13">
        <f t="shared" si="3"/>
        <v>0</v>
      </c>
      <c r="I15" s="13">
        <f t="shared" si="3"/>
        <v>0</v>
      </c>
      <c r="J15" s="13">
        <f t="shared" si="2"/>
        <v>0</v>
      </c>
      <c r="K15" s="99"/>
    </row>
    <row r="16" spans="1:11" ht="15" customHeight="1" x14ac:dyDescent="0.25">
      <c r="A16" s="98"/>
      <c r="B16" s="20"/>
      <c r="C16" s="19" t="s">
        <v>103</v>
      </c>
      <c r="D16" s="22"/>
      <c r="E16" s="22"/>
      <c r="F16" s="22"/>
      <c r="G16" s="22"/>
      <c r="H16" s="22"/>
      <c r="I16" s="22"/>
      <c r="J16" s="13">
        <f t="shared" si="2"/>
        <v>0</v>
      </c>
      <c r="K16" s="99"/>
    </row>
    <row r="17" spans="1:11" ht="15" customHeight="1" x14ac:dyDescent="0.25">
      <c r="A17" s="98"/>
      <c r="B17" s="20"/>
      <c r="C17" s="19" t="s">
        <v>104</v>
      </c>
      <c r="D17" s="22"/>
      <c r="E17" s="22"/>
      <c r="F17" s="22"/>
      <c r="G17" s="22"/>
      <c r="H17" s="22"/>
      <c r="I17" s="22"/>
      <c r="J17" s="13">
        <f t="shared" si="2"/>
        <v>0</v>
      </c>
      <c r="K17" s="99"/>
    </row>
    <row r="18" spans="1:11" ht="15" customHeight="1" x14ac:dyDescent="0.25">
      <c r="A18" s="98"/>
      <c r="B18" s="20"/>
      <c r="C18" s="19" t="s">
        <v>105</v>
      </c>
      <c r="D18" s="22"/>
      <c r="E18" s="22"/>
      <c r="F18" s="22"/>
      <c r="G18" s="22"/>
      <c r="H18" s="22"/>
      <c r="I18" s="22"/>
      <c r="J18" s="13">
        <f t="shared" si="2"/>
        <v>0</v>
      </c>
      <c r="K18" s="99"/>
    </row>
    <row r="19" spans="1:11" s="8" customFormat="1" thickBot="1" x14ac:dyDescent="0.3">
      <c r="A19" s="100" t="s">
        <v>148</v>
      </c>
      <c r="B19" s="101"/>
      <c r="C19" s="102"/>
      <c r="D19" s="103">
        <f>D7-D8</f>
        <v>0</v>
      </c>
      <c r="E19" s="103">
        <f>E7-E8</f>
        <v>0</v>
      </c>
      <c r="F19" s="103">
        <f>F7-F8</f>
        <v>0</v>
      </c>
      <c r="G19" s="103">
        <f>G7-G8</f>
        <v>0</v>
      </c>
      <c r="H19" s="103">
        <f t="shared" ref="H19:I19" si="4">H7-H8</f>
        <v>0</v>
      </c>
      <c r="I19" s="103">
        <f t="shared" si="4"/>
        <v>0</v>
      </c>
      <c r="J19" s="103">
        <f t="shared" si="2"/>
        <v>0</v>
      </c>
      <c r="K19" s="104"/>
    </row>
  </sheetData>
  <mergeCells count="4">
    <mergeCell ref="D5:F5"/>
    <mergeCell ref="A5:C6"/>
    <mergeCell ref="G5:I5"/>
    <mergeCell ref="J5:K5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9"/>
  <sheetViews>
    <sheetView showGridLines="0" zoomScale="90" zoomScaleNormal="90" workbookViewId="0">
      <pane xSplit="3" ySplit="6" topLeftCell="D7" activePane="bottomRight" state="frozen"/>
      <selection pane="topRight" activeCell="D1" sqref="D1"/>
      <selection pane="bottomLeft" activeCell="A8" sqref="A8"/>
      <selection pane="bottomRight" activeCell="H4" sqref="H4"/>
    </sheetView>
  </sheetViews>
  <sheetFormatPr baseColWidth="10" defaultRowHeight="15" x14ac:dyDescent="0.25"/>
  <cols>
    <col min="1" max="2" width="2.7109375" style="4" customWidth="1"/>
    <col min="3" max="3" width="41.7109375" style="4" customWidth="1"/>
    <col min="4" max="4" width="16.7109375" style="10" customWidth="1"/>
    <col min="5" max="5" width="16.7109375" style="4" customWidth="1"/>
    <col min="6" max="9" width="14.7109375" style="4" customWidth="1"/>
    <col min="10" max="10" width="9.7109375" style="4" customWidth="1"/>
    <col min="11" max="16384" width="11.42578125" style="4"/>
  </cols>
  <sheetData>
    <row r="1" spans="1:10" s="1" customFormat="1" ht="14.25" x14ac:dyDescent="0.25">
      <c r="C1" s="12" t="s">
        <v>0</v>
      </c>
      <c r="D1" s="1" t="s">
        <v>14</v>
      </c>
      <c r="E1" s="1" t="s">
        <v>13</v>
      </c>
      <c r="F1" s="2"/>
      <c r="G1" s="2"/>
      <c r="H1" s="2"/>
      <c r="I1" s="2"/>
      <c r="J1" s="2"/>
    </row>
    <row r="2" spans="1:10" s="1" customFormat="1" ht="14.25" x14ac:dyDescent="0.25">
      <c r="E2" s="1" t="s">
        <v>37</v>
      </c>
      <c r="F2" s="2"/>
      <c r="G2" s="2"/>
      <c r="H2" s="2"/>
      <c r="I2" s="2"/>
      <c r="J2" s="2"/>
    </row>
    <row r="3" spans="1:10" s="1" customFormat="1" ht="14.25" x14ac:dyDescent="0.25">
      <c r="D3" s="1" t="s">
        <v>152</v>
      </c>
      <c r="E3" s="1" t="s">
        <v>115</v>
      </c>
      <c r="F3" s="2"/>
      <c r="G3" s="2"/>
      <c r="H3" s="2"/>
      <c r="I3" s="2"/>
      <c r="J3" s="2"/>
    </row>
    <row r="4" spans="1:10" x14ac:dyDescent="0.25">
      <c r="D4" s="4"/>
      <c r="E4" s="3"/>
      <c r="H4" s="4" t="s">
        <v>155</v>
      </c>
    </row>
    <row r="5" spans="1:10" s="11" customFormat="1" ht="37.5" customHeight="1" x14ac:dyDescent="0.25">
      <c r="A5" s="153" t="s">
        <v>106</v>
      </c>
      <c r="B5" s="145"/>
      <c r="C5" s="146"/>
      <c r="D5" s="158" t="s">
        <v>116</v>
      </c>
      <c r="E5" s="158"/>
      <c r="F5" s="159" t="s">
        <v>117</v>
      </c>
      <c r="G5" s="160"/>
      <c r="H5" s="161"/>
      <c r="I5" s="155" t="s">
        <v>113</v>
      </c>
      <c r="J5" s="156"/>
    </row>
    <row r="6" spans="1:10" s="11" customFormat="1" ht="30.75" customHeight="1" x14ac:dyDescent="0.25">
      <c r="A6" s="157"/>
      <c r="B6" s="148"/>
      <c r="C6" s="149"/>
      <c r="D6" s="31" t="s">
        <v>114</v>
      </c>
      <c r="E6" s="31" t="s">
        <v>109</v>
      </c>
      <c r="F6" s="7" t="s">
        <v>110</v>
      </c>
      <c r="G6" s="7" t="s">
        <v>111</v>
      </c>
      <c r="H6" s="7" t="s">
        <v>112</v>
      </c>
      <c r="I6" s="28" t="s">
        <v>8</v>
      </c>
      <c r="J6" s="29" t="s">
        <v>149</v>
      </c>
    </row>
    <row r="7" spans="1:10" s="8" customFormat="1" ht="14.25" x14ac:dyDescent="0.25">
      <c r="A7" s="15" t="s">
        <v>154</v>
      </c>
      <c r="B7" s="16"/>
      <c r="C7" s="17"/>
      <c r="D7" s="24"/>
      <c r="E7" s="24"/>
      <c r="F7" s="24"/>
      <c r="G7" s="24"/>
      <c r="H7" s="24"/>
      <c r="I7" s="14">
        <f>SUM(D7:H7)</f>
        <v>0</v>
      </c>
      <c r="J7" s="23"/>
    </row>
    <row r="8" spans="1:10" s="1" customFormat="1" ht="15" customHeight="1" x14ac:dyDescent="0.25">
      <c r="A8" s="15"/>
      <c r="B8" s="16" t="s">
        <v>33</v>
      </c>
      <c r="C8" s="21"/>
      <c r="D8" s="14">
        <f>SUM(D9:D15)</f>
        <v>0</v>
      </c>
      <c r="E8" s="14">
        <f t="shared" ref="E8:H8" si="0">SUM(E9:E15)</f>
        <v>0</v>
      </c>
      <c r="F8" s="14">
        <f t="shared" si="0"/>
        <v>0</v>
      </c>
      <c r="G8" s="14">
        <f t="shared" si="0"/>
        <v>0</v>
      </c>
      <c r="H8" s="14">
        <f t="shared" si="0"/>
        <v>0</v>
      </c>
      <c r="I8" s="14">
        <f t="shared" ref="I8:I19" si="1">SUM(D8:H8)</f>
        <v>0</v>
      </c>
      <c r="J8" s="25">
        <f>IFERROR(I8/I7*100,0)</f>
        <v>0</v>
      </c>
    </row>
    <row r="9" spans="1:10" ht="15" customHeight="1" x14ac:dyDescent="0.25">
      <c r="A9" s="18"/>
      <c r="B9" s="20"/>
      <c r="C9" s="19" t="s">
        <v>96</v>
      </c>
      <c r="D9" s="22"/>
      <c r="E9" s="22"/>
      <c r="F9" s="22"/>
      <c r="G9" s="22"/>
      <c r="H9" s="22"/>
      <c r="I9" s="13">
        <f t="shared" si="1"/>
        <v>0</v>
      </c>
      <c r="J9" s="27"/>
    </row>
    <row r="10" spans="1:10" ht="15" customHeight="1" x14ac:dyDescent="0.25">
      <c r="A10" s="18"/>
      <c r="B10" s="20"/>
      <c r="C10" s="19" t="s">
        <v>97</v>
      </c>
      <c r="D10" s="22"/>
      <c r="E10" s="22"/>
      <c r="F10" s="22"/>
      <c r="G10" s="22"/>
      <c r="H10" s="22"/>
      <c r="I10" s="13">
        <f t="shared" si="1"/>
        <v>0</v>
      </c>
      <c r="J10" s="27"/>
    </row>
    <row r="11" spans="1:10" ht="15" customHeight="1" x14ac:dyDescent="0.25">
      <c r="A11" s="18"/>
      <c r="B11" s="20"/>
      <c r="C11" s="19" t="s">
        <v>98</v>
      </c>
      <c r="D11" s="22"/>
      <c r="E11" s="22"/>
      <c r="F11" s="22"/>
      <c r="G11" s="22"/>
      <c r="H11" s="22"/>
      <c r="I11" s="13">
        <f t="shared" si="1"/>
        <v>0</v>
      </c>
      <c r="J11" s="27"/>
    </row>
    <row r="12" spans="1:10" ht="15" customHeight="1" x14ac:dyDescent="0.25">
      <c r="A12" s="18"/>
      <c r="B12" s="20"/>
      <c r="C12" s="19" t="s">
        <v>99</v>
      </c>
      <c r="D12" s="22"/>
      <c r="E12" s="22"/>
      <c r="F12" s="22"/>
      <c r="G12" s="22"/>
      <c r="H12" s="22"/>
      <c r="I12" s="13">
        <f t="shared" si="1"/>
        <v>0</v>
      </c>
      <c r="J12" s="27"/>
    </row>
    <row r="13" spans="1:10" ht="15" customHeight="1" x14ac:dyDescent="0.25">
      <c r="A13" s="18"/>
      <c r="B13" s="20"/>
      <c r="C13" s="19" t="s">
        <v>100</v>
      </c>
      <c r="D13" s="22"/>
      <c r="E13" s="22"/>
      <c r="F13" s="22"/>
      <c r="G13" s="22"/>
      <c r="H13" s="22"/>
      <c r="I13" s="13">
        <f t="shared" si="1"/>
        <v>0</v>
      </c>
      <c r="J13" s="27"/>
    </row>
    <row r="14" spans="1:10" ht="15" customHeight="1" x14ac:dyDescent="0.25">
      <c r="A14" s="18"/>
      <c r="B14" s="20"/>
      <c r="C14" s="19" t="s">
        <v>101</v>
      </c>
      <c r="D14" s="22"/>
      <c r="E14" s="22"/>
      <c r="F14" s="22"/>
      <c r="G14" s="22"/>
      <c r="H14" s="22"/>
      <c r="I14" s="13">
        <f t="shared" si="1"/>
        <v>0</v>
      </c>
      <c r="J14" s="27"/>
    </row>
    <row r="15" spans="1:10" ht="15" customHeight="1" x14ac:dyDescent="0.25">
      <c r="A15" s="18"/>
      <c r="B15" s="20"/>
      <c r="C15" s="19" t="s">
        <v>102</v>
      </c>
      <c r="D15" s="13">
        <f>SUM(D16:D18)</f>
        <v>0</v>
      </c>
      <c r="E15" s="13">
        <f t="shared" ref="E15:H15" si="2">SUM(E16:E18)</f>
        <v>0</v>
      </c>
      <c r="F15" s="13">
        <f t="shared" si="2"/>
        <v>0</v>
      </c>
      <c r="G15" s="13">
        <f t="shared" si="2"/>
        <v>0</v>
      </c>
      <c r="H15" s="13">
        <f t="shared" si="2"/>
        <v>0</v>
      </c>
      <c r="I15" s="13">
        <f t="shared" si="1"/>
        <v>0</v>
      </c>
      <c r="J15" s="27"/>
    </row>
    <row r="16" spans="1:10" ht="15" customHeight="1" x14ac:dyDescent="0.25">
      <c r="A16" s="18"/>
      <c r="B16" s="20"/>
      <c r="C16" s="19" t="s">
        <v>103</v>
      </c>
      <c r="D16" s="22"/>
      <c r="E16" s="22"/>
      <c r="F16" s="22"/>
      <c r="G16" s="22"/>
      <c r="H16" s="22"/>
      <c r="I16" s="13">
        <f t="shared" si="1"/>
        <v>0</v>
      </c>
      <c r="J16" s="27"/>
    </row>
    <row r="17" spans="1:10" ht="15" customHeight="1" x14ac:dyDescent="0.25">
      <c r="A17" s="18"/>
      <c r="B17" s="20"/>
      <c r="C17" s="19" t="s">
        <v>104</v>
      </c>
      <c r="D17" s="22"/>
      <c r="E17" s="22"/>
      <c r="F17" s="22"/>
      <c r="G17" s="22"/>
      <c r="H17" s="22"/>
      <c r="I17" s="13">
        <f t="shared" si="1"/>
        <v>0</v>
      </c>
      <c r="J17" s="27"/>
    </row>
    <row r="18" spans="1:10" ht="15" customHeight="1" x14ac:dyDescent="0.25">
      <c r="A18" s="18"/>
      <c r="B18" s="20"/>
      <c r="C18" s="19" t="s">
        <v>105</v>
      </c>
      <c r="D18" s="22"/>
      <c r="E18" s="22"/>
      <c r="F18" s="22"/>
      <c r="G18" s="22"/>
      <c r="H18" s="22"/>
      <c r="I18" s="13">
        <f t="shared" si="1"/>
        <v>0</v>
      </c>
      <c r="J18" s="27"/>
    </row>
    <row r="19" spans="1:10" s="8" customFormat="1" ht="14.25" x14ac:dyDescent="0.25">
      <c r="A19" s="15" t="s">
        <v>148</v>
      </c>
      <c r="B19" s="16"/>
      <c r="C19" s="17"/>
      <c r="D19" s="14">
        <f>D7-D8</f>
        <v>0</v>
      </c>
      <c r="E19" s="14">
        <f>E7-E8</f>
        <v>0</v>
      </c>
      <c r="F19" s="14">
        <f t="shared" ref="F19:H19" si="3">F7-F8</f>
        <v>0</v>
      </c>
      <c r="G19" s="14">
        <f t="shared" si="3"/>
        <v>0</v>
      </c>
      <c r="H19" s="14">
        <f t="shared" si="3"/>
        <v>0</v>
      </c>
      <c r="I19" s="14">
        <f t="shared" si="1"/>
        <v>0</v>
      </c>
      <c r="J19" s="26"/>
    </row>
  </sheetData>
  <mergeCells count="4">
    <mergeCell ref="I5:J5"/>
    <mergeCell ref="A5:C6"/>
    <mergeCell ref="D5:E5"/>
    <mergeCell ref="F5:H5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23"/>
  <sheetViews>
    <sheetView showGridLines="0" zoomScale="90" zoomScaleNormal="90" workbookViewId="0">
      <pane xSplit="3" ySplit="6" topLeftCell="D7" activePane="bottomRight" state="frozen"/>
      <selection pane="topRight" activeCell="D1" sqref="D1"/>
      <selection pane="bottomLeft" activeCell="A8" sqref="A8"/>
      <selection pane="bottomRight" activeCell="H16" sqref="H16"/>
    </sheetView>
  </sheetViews>
  <sheetFormatPr baseColWidth="10" defaultRowHeight="15" x14ac:dyDescent="0.25"/>
  <cols>
    <col min="1" max="2" width="2.7109375" style="4" customWidth="1"/>
    <col min="3" max="3" width="30.7109375" style="4" customWidth="1"/>
    <col min="4" max="4" width="13.7109375" style="10" customWidth="1"/>
    <col min="5" max="11" width="13.7109375" style="3" customWidth="1"/>
    <col min="12" max="16" width="13.7109375" style="4" customWidth="1"/>
    <col min="17" max="17" width="9.7109375" style="4" customWidth="1"/>
    <col min="18" max="16384" width="11.42578125" style="4"/>
  </cols>
  <sheetData>
    <row r="1" spans="1:17" s="1" customFormat="1" ht="14.25" x14ac:dyDescent="0.25">
      <c r="C1" s="12" t="s">
        <v>0</v>
      </c>
      <c r="D1" s="1" t="s">
        <v>14</v>
      </c>
      <c r="E1" s="1" t="s">
        <v>13</v>
      </c>
      <c r="L1" s="9"/>
      <c r="M1" s="2"/>
      <c r="N1" s="2"/>
      <c r="O1" s="2"/>
      <c r="P1" s="2"/>
      <c r="Q1" s="2"/>
    </row>
    <row r="2" spans="1:17" s="1" customFormat="1" ht="14.25" x14ac:dyDescent="0.25">
      <c r="E2" s="1" t="s">
        <v>37</v>
      </c>
      <c r="L2" s="9"/>
      <c r="M2" s="2"/>
      <c r="N2" s="2"/>
      <c r="O2" s="2"/>
      <c r="P2" s="2"/>
      <c r="Q2" s="2"/>
    </row>
    <row r="3" spans="1:17" s="1" customFormat="1" ht="14.25" x14ac:dyDescent="0.25">
      <c r="D3" s="1" t="s">
        <v>153</v>
      </c>
      <c r="E3" s="1" t="s">
        <v>118</v>
      </c>
      <c r="L3" s="9"/>
      <c r="M3" s="2"/>
      <c r="N3" s="2"/>
      <c r="O3" s="2"/>
      <c r="P3" s="2"/>
      <c r="Q3" s="2"/>
    </row>
    <row r="4" spans="1:17" x14ac:dyDescent="0.25">
      <c r="D4" s="4"/>
      <c r="E4" s="10"/>
      <c r="F4" s="10"/>
      <c r="G4" s="10" t="s">
        <v>155</v>
      </c>
      <c r="H4" s="10"/>
      <c r="I4" s="10"/>
      <c r="J4" s="10"/>
      <c r="K4" s="10"/>
      <c r="L4" s="3"/>
    </row>
    <row r="5" spans="1:17" s="11" customFormat="1" ht="14.25" customHeight="1" x14ac:dyDescent="0.25">
      <c r="A5" s="153" t="s">
        <v>106</v>
      </c>
      <c r="B5" s="145"/>
      <c r="C5" s="146"/>
      <c r="D5" s="143" t="s">
        <v>119</v>
      </c>
      <c r="E5" s="143"/>
      <c r="F5" s="143"/>
      <c r="G5" s="143"/>
      <c r="H5" s="143"/>
      <c r="I5" s="143"/>
      <c r="J5" s="143"/>
      <c r="K5" s="143"/>
      <c r="L5" s="143"/>
      <c r="M5" s="150" t="s">
        <v>120</v>
      </c>
      <c r="N5" s="151"/>
      <c r="O5" s="152"/>
      <c r="P5" s="155" t="s">
        <v>113</v>
      </c>
      <c r="Q5" s="156"/>
    </row>
    <row r="6" spans="1:17" s="11" customFormat="1" ht="45" customHeight="1" x14ac:dyDescent="0.25">
      <c r="A6" s="157"/>
      <c r="B6" s="148"/>
      <c r="C6" s="149"/>
      <c r="D6" s="31" t="s">
        <v>121</v>
      </c>
      <c r="E6" s="31" t="s">
        <v>122</v>
      </c>
      <c r="F6" s="31" t="s">
        <v>123</v>
      </c>
      <c r="G6" s="31" t="s">
        <v>124</v>
      </c>
      <c r="H6" s="31" t="s">
        <v>125</v>
      </c>
      <c r="I6" s="31" t="s">
        <v>126</v>
      </c>
      <c r="J6" s="31" t="s">
        <v>127</v>
      </c>
      <c r="K6" s="31" t="s">
        <v>128</v>
      </c>
      <c r="L6" s="31" t="s">
        <v>129</v>
      </c>
      <c r="M6" s="7" t="s">
        <v>130</v>
      </c>
      <c r="N6" s="7" t="s">
        <v>111</v>
      </c>
      <c r="O6" s="7" t="s">
        <v>112</v>
      </c>
      <c r="P6" s="28" t="s">
        <v>8</v>
      </c>
      <c r="Q6" s="29" t="s">
        <v>149</v>
      </c>
    </row>
    <row r="7" spans="1:17" s="8" customFormat="1" ht="14.25" x14ac:dyDescent="0.25">
      <c r="A7" s="15" t="s">
        <v>154</v>
      </c>
      <c r="B7" s="16"/>
      <c r="C7" s="17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14">
        <f>SUM(D7:O7)</f>
        <v>0</v>
      </c>
      <c r="Q7" s="23"/>
    </row>
    <row r="8" spans="1:17" s="1" customFormat="1" ht="14.25" x14ac:dyDescent="0.25">
      <c r="A8" s="15"/>
      <c r="B8" s="16" t="s">
        <v>33</v>
      </c>
      <c r="C8" s="21"/>
      <c r="D8" s="14">
        <f>SUM(D9:D19)</f>
        <v>0</v>
      </c>
      <c r="E8" s="14">
        <f t="shared" ref="E8:O8" si="0">SUM(E9:E19)</f>
        <v>0</v>
      </c>
      <c r="F8" s="14">
        <f t="shared" si="0"/>
        <v>0</v>
      </c>
      <c r="G8" s="14">
        <f t="shared" si="0"/>
        <v>0</v>
      </c>
      <c r="H8" s="14">
        <f t="shared" si="0"/>
        <v>0</v>
      </c>
      <c r="I8" s="14">
        <f t="shared" si="0"/>
        <v>0</v>
      </c>
      <c r="J8" s="14">
        <f t="shared" si="0"/>
        <v>0</v>
      </c>
      <c r="K8" s="14">
        <f t="shared" si="0"/>
        <v>0</v>
      </c>
      <c r="L8" s="14">
        <f t="shared" si="0"/>
        <v>0</v>
      </c>
      <c r="M8" s="14">
        <f t="shared" si="0"/>
        <v>0</v>
      </c>
      <c r="N8" s="14">
        <f t="shared" si="0"/>
        <v>0</v>
      </c>
      <c r="O8" s="14">
        <f t="shared" si="0"/>
        <v>0</v>
      </c>
      <c r="P8" s="14">
        <f t="shared" ref="P8:P23" si="1">SUM(D8:O8)</f>
        <v>0</v>
      </c>
      <c r="Q8" s="25">
        <f>IFERROR(P8/P7*100,0)</f>
        <v>0</v>
      </c>
    </row>
    <row r="9" spans="1:17" x14ac:dyDescent="0.25">
      <c r="A9" s="18"/>
      <c r="B9" s="20"/>
      <c r="C9" s="30" t="s">
        <v>96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13">
        <f t="shared" si="1"/>
        <v>0</v>
      </c>
      <c r="Q9" s="27"/>
    </row>
    <row r="10" spans="1:17" ht="30" x14ac:dyDescent="0.25">
      <c r="A10" s="18"/>
      <c r="B10" s="20"/>
      <c r="C10" s="30" t="s">
        <v>97</v>
      </c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13">
        <f t="shared" si="1"/>
        <v>0</v>
      </c>
      <c r="Q10" s="27"/>
    </row>
    <row r="11" spans="1:17" x14ac:dyDescent="0.25">
      <c r="A11" s="18"/>
      <c r="B11" s="20"/>
      <c r="C11" s="30" t="s">
        <v>98</v>
      </c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13">
        <f t="shared" si="1"/>
        <v>0</v>
      </c>
      <c r="Q11" s="27"/>
    </row>
    <row r="12" spans="1:17" x14ac:dyDescent="0.25">
      <c r="A12" s="18"/>
      <c r="B12" s="20"/>
      <c r="C12" s="30" t="s">
        <v>99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13">
        <f t="shared" si="1"/>
        <v>0</v>
      </c>
      <c r="Q12" s="27"/>
    </row>
    <row r="13" spans="1:17" x14ac:dyDescent="0.25">
      <c r="A13" s="18"/>
      <c r="B13" s="20"/>
      <c r="C13" s="30" t="s">
        <v>100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13">
        <f t="shared" si="1"/>
        <v>0</v>
      </c>
      <c r="Q13" s="27"/>
    </row>
    <row r="14" spans="1:17" x14ac:dyDescent="0.25">
      <c r="A14" s="18"/>
      <c r="B14" s="20"/>
      <c r="C14" s="30" t="s">
        <v>101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13">
        <f t="shared" si="1"/>
        <v>0</v>
      </c>
      <c r="Q14" s="27"/>
    </row>
    <row r="15" spans="1:17" ht="45" x14ac:dyDescent="0.25">
      <c r="A15" s="18"/>
      <c r="B15" s="20"/>
      <c r="C15" s="30" t="s">
        <v>134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13">
        <f t="shared" si="1"/>
        <v>0</v>
      </c>
      <c r="Q15" s="27"/>
    </row>
    <row r="16" spans="1:17" ht="30" x14ac:dyDescent="0.25">
      <c r="A16" s="18"/>
      <c r="B16" s="20"/>
      <c r="C16" s="30" t="s">
        <v>131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13">
        <f t="shared" si="1"/>
        <v>0</v>
      </c>
      <c r="Q16" s="27"/>
    </row>
    <row r="17" spans="1:17" x14ac:dyDescent="0.25">
      <c r="A17" s="18"/>
      <c r="B17" s="20"/>
      <c r="C17" s="30" t="s">
        <v>132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13">
        <f t="shared" si="1"/>
        <v>0</v>
      </c>
      <c r="Q17" s="27"/>
    </row>
    <row r="18" spans="1:17" x14ac:dyDescent="0.25">
      <c r="A18" s="18"/>
      <c r="B18" s="20"/>
      <c r="C18" s="30" t="s">
        <v>133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13">
        <f t="shared" si="1"/>
        <v>0</v>
      </c>
      <c r="Q18" s="27"/>
    </row>
    <row r="19" spans="1:17" x14ac:dyDescent="0.25">
      <c r="A19" s="18"/>
      <c r="B19" s="20"/>
      <c r="C19" s="30" t="s">
        <v>102</v>
      </c>
      <c r="D19" s="13">
        <f>SUM(D20:D22)</f>
        <v>0</v>
      </c>
      <c r="E19" s="13">
        <f t="shared" ref="E19:O19" si="2">SUM(E20:E22)</f>
        <v>0</v>
      </c>
      <c r="F19" s="13">
        <f t="shared" si="2"/>
        <v>0</v>
      </c>
      <c r="G19" s="13">
        <f t="shared" si="2"/>
        <v>0</v>
      </c>
      <c r="H19" s="13">
        <f t="shared" si="2"/>
        <v>0</v>
      </c>
      <c r="I19" s="13">
        <f t="shared" si="2"/>
        <v>0</v>
      </c>
      <c r="J19" s="13">
        <f t="shared" si="2"/>
        <v>0</v>
      </c>
      <c r="K19" s="13">
        <f t="shared" si="2"/>
        <v>0</v>
      </c>
      <c r="L19" s="13">
        <f t="shared" si="2"/>
        <v>0</v>
      </c>
      <c r="M19" s="13">
        <f t="shared" si="2"/>
        <v>0</v>
      </c>
      <c r="N19" s="13">
        <f t="shared" si="2"/>
        <v>0</v>
      </c>
      <c r="O19" s="13">
        <f t="shared" si="2"/>
        <v>0</v>
      </c>
      <c r="P19" s="13">
        <f t="shared" si="1"/>
        <v>0</v>
      </c>
      <c r="Q19" s="32"/>
    </row>
    <row r="20" spans="1:17" x14ac:dyDescent="0.25">
      <c r="A20" s="18"/>
      <c r="B20" s="20"/>
      <c r="C20" s="30" t="s">
        <v>103</v>
      </c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13">
        <f t="shared" si="1"/>
        <v>0</v>
      </c>
      <c r="Q20" s="32"/>
    </row>
    <row r="21" spans="1:17" x14ac:dyDescent="0.25">
      <c r="A21" s="18"/>
      <c r="B21" s="20"/>
      <c r="C21" s="30" t="s">
        <v>104</v>
      </c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13">
        <f t="shared" si="1"/>
        <v>0</v>
      </c>
      <c r="Q21" s="32"/>
    </row>
    <row r="22" spans="1:17" x14ac:dyDescent="0.25">
      <c r="A22" s="18"/>
      <c r="B22" s="20"/>
      <c r="C22" s="30" t="s">
        <v>105</v>
      </c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13">
        <f t="shared" si="1"/>
        <v>0</v>
      </c>
      <c r="Q22" s="32"/>
    </row>
    <row r="23" spans="1:17" s="8" customFormat="1" ht="14.25" x14ac:dyDescent="0.25">
      <c r="A23" s="15" t="s">
        <v>148</v>
      </c>
      <c r="B23" s="16"/>
      <c r="C23" s="17"/>
      <c r="D23" s="14">
        <f>D7-D8</f>
        <v>0</v>
      </c>
      <c r="E23" s="14">
        <f t="shared" ref="E23:O23" si="3">E7-E8</f>
        <v>0</v>
      </c>
      <c r="F23" s="14">
        <f t="shared" si="3"/>
        <v>0</v>
      </c>
      <c r="G23" s="14">
        <f t="shared" si="3"/>
        <v>0</v>
      </c>
      <c r="H23" s="14">
        <f t="shared" si="3"/>
        <v>0</v>
      </c>
      <c r="I23" s="14">
        <f t="shared" si="3"/>
        <v>0</v>
      </c>
      <c r="J23" s="14">
        <f t="shared" si="3"/>
        <v>0</v>
      </c>
      <c r="K23" s="14">
        <f t="shared" si="3"/>
        <v>0</v>
      </c>
      <c r="L23" s="14">
        <f t="shared" si="3"/>
        <v>0</v>
      </c>
      <c r="M23" s="14">
        <f t="shared" si="3"/>
        <v>0</v>
      </c>
      <c r="N23" s="14">
        <f t="shared" si="3"/>
        <v>0</v>
      </c>
      <c r="O23" s="14">
        <f t="shared" si="3"/>
        <v>0</v>
      </c>
      <c r="P23" s="14">
        <f t="shared" si="1"/>
        <v>0</v>
      </c>
      <c r="Q23" s="14">
        <f>Q7-Q8</f>
        <v>0</v>
      </c>
    </row>
  </sheetData>
  <mergeCells count="4">
    <mergeCell ref="M5:O5"/>
    <mergeCell ref="P5:Q5"/>
    <mergeCell ref="A5:C6"/>
    <mergeCell ref="D5:L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Composición</vt:lpstr>
      <vt:lpstr>22.1</vt:lpstr>
      <vt:lpstr>22.2</vt:lpstr>
      <vt:lpstr>22.3</vt:lpstr>
      <vt:lpstr>22.4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Jackson Stewar Ackine Leguizamo</dc:creator>
  <cp:lastModifiedBy>Eduardo Mena Obregon</cp:lastModifiedBy>
  <dcterms:created xsi:type="dcterms:W3CDTF">2018-09-27T14:35:52Z</dcterms:created>
  <dcterms:modified xsi:type="dcterms:W3CDTF">2020-01-25T11:37:50Z</dcterms:modified>
</cp:coreProperties>
</file>